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4" activeTab="11"/>
  </bookViews>
  <sheets>
    <sheet name="Enero" sheetId="1" r:id="rId1"/>
    <sheet name="Febrero" sheetId="2" r:id="rId2"/>
    <sheet name="Marzo" sheetId="3" r:id="rId3"/>
    <sheet name="Abril " sheetId="4" r:id="rId4"/>
    <sheet name="Mayo" sheetId="5" r:id="rId5"/>
    <sheet name="Junio" sheetId="6" r:id="rId6"/>
    <sheet name="Julio " sheetId="7" r:id="rId7"/>
    <sheet name="Agosto " sheetId="8" r:id="rId8"/>
    <sheet name="Setiembre" sheetId="9" r:id="rId9"/>
    <sheet name="Octubre " sheetId="10" r:id="rId10"/>
    <sheet name="Noviembre 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<sst xmlns="http://schemas.openxmlformats.org/spreadsheetml/2006/main" count="473" uniqueCount="56">
  <si>
    <t>MUNICIPIOS</t>
  </si>
  <si>
    <t>TOTAL</t>
  </si>
  <si>
    <t>CAPITAL</t>
  </si>
  <si>
    <t>GODOY CRUZ</t>
  </si>
  <si>
    <t>GRAL. ALVEAR</t>
  </si>
  <si>
    <t>GUAYMALLEN</t>
  </si>
  <si>
    <t>JUNIN</t>
  </si>
  <si>
    <t>LA PAZ</t>
  </si>
  <si>
    <t>LAS HERAS</t>
  </si>
  <si>
    <t>LAVALLE</t>
  </si>
  <si>
    <t>LUJAN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</si>
  <si>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</si>
  <si>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</si>
  <si>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</si>
  <si>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</si>
  <si>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</si>
  <si>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</si>
  <si>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</si>
  <si>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</si>
  <si>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</si>
  <si>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IMP. INMOBIL.</t>
  </si>
  <si>
    <t>IMP.AUTOMOT.</t>
  </si>
  <si>
    <t>IMP.ING.BTOS.</t>
  </si>
  <si>
    <t>IMP.SELLOS</t>
  </si>
  <si>
    <t>COP. FEDERAL</t>
  </si>
  <si>
    <t>R.PETROLIF.</t>
  </si>
  <si>
    <t>R.GASIFERAS</t>
  </si>
  <si>
    <t>REG. URANIF.</t>
  </si>
  <si>
    <t>LEY 6253</t>
  </si>
  <si>
    <t>REG. HIDR.</t>
  </si>
  <si>
    <t>FONDO COMP.</t>
  </si>
  <si>
    <t>TOTAL LIQUID.</t>
  </si>
  <si>
    <t>Fuente:</t>
  </si>
  <si>
    <t>Página web del Ministerio de Hacienda de la Provincia de Mendoza:</t>
  </si>
  <si>
    <t>www.hacienda.mendoza.gov.ar</t>
  </si>
  <si>
    <t>DETERMINACION POR IMPUESTO Y POR MUNICIPIO</t>
  </si>
  <si>
    <t>ART.14º LEY 6396 MUNIC.</t>
  </si>
  <si>
    <t>SUBTOTAL LIQUID.</t>
  </si>
  <si>
    <t>ART.14º LEY 6396 PCIA.</t>
  </si>
  <si>
    <t>(*)Los importes correspondientes a diciembre están sujetos a ajustes de cierre.</t>
  </si>
  <si>
    <t>Institución: Dirección General de Finanzas.</t>
  </si>
  <si>
    <t>SUBTOTAL</t>
  </si>
  <si>
    <t>AJUSTE INDICES</t>
  </si>
  <si>
    <t xml:space="preserve">Nota: </t>
  </si>
  <si>
    <t>LIQUIDACION PARTICIPACION MUNICIPAL ACUMULADA A ENERO 2012</t>
  </si>
  <si>
    <t>LIQUIDACION PARTICIPACION MUNICIPAL ACUMULADA A FEBRERO 2012</t>
  </si>
  <si>
    <t>LIQUIDACION PARTICIPACION MUNICIPAL ACUMULADA A MARZO 2012</t>
  </si>
  <si>
    <t>LIQUIDACION PARTICIPACION MUNICIPAL ACUMULADA A ABRIL 2012</t>
  </si>
  <si>
    <t>LIQUIDACION PARTICIPACION MUNICIPAL ACUMULADA A MAYO 2012</t>
  </si>
  <si>
    <t>LIQUIDACION PARTICIPACION MUNICIPAL ACUMULADA A JUNIO 2012</t>
  </si>
  <si>
    <t>LIQUIDACION PARTICIPACION MUNICIPAL ACUMULADA A JULIO 2012</t>
  </si>
  <si>
    <t>LIQUIDACION PARTICIPACION MUNICIPAL ACUMULADA A AGOSTO 2012</t>
  </si>
  <si>
    <t>LIQUIDACION PARTICIPACION MUNICIPAL ACUMULADA A SETIEMBRE 2012</t>
  </si>
  <si>
    <t>LIQUIDACION PARTICIPACION MUNICIPAL ACUMULADA A OCTUBRE 2012</t>
  </si>
  <si>
    <t>LIQUIDACION PARTICIPACION MUNICIPAL ACUMULADA A NOVIEMBRE 2012</t>
  </si>
  <si>
    <t>LIQUIDACION PARTICIPACION MUNICIPAL ACUMULADA A DICIEMBRE 2012 (con complementaria y cierre)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</si>
</sst>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.0000_);\(#,##0.0000\)"/>
    <numFmt numFmtId="182" formatCode="0.000"/>
  </numFmts>
  <fonts count="15"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u val="single"/>
      <sz val="9"/>
      <color indexed="8"/>
      <name val="Arial"/>
      <family val="0"/>
    </font>
    <font>
      <b/>
      <u val="single"/>
      <sz val="9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u val="single"/>
      <sz val="10"/>
      <color indexed="8"/>
      <name val="Arial"/>
      <family val="0"/>
    </font>
    <font>
      <u val="single"/>
      <sz val="10"/>
      <color indexed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Alignment="1">
      <alignment/>
    </xf>
    <xf numFmtId="37" fontId="9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left"/>
      <protection/>
    </xf>
    <xf numFmtId="37" fontId="7" fillId="0" borderId="2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left"/>
      <protection/>
    </xf>
    <xf numFmtId="37" fontId="7" fillId="0" borderId="1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 applyProtection="1">
      <alignment horizontal="center" wrapText="1"/>
      <protection/>
    </xf>
    <xf numFmtId="0" fontId="7" fillId="0" borderId="1" xfId="0" applyFont="1" applyBorder="1" applyAlignment="1">
      <alignment horizontal="center" wrapText="1"/>
    </xf>
    <xf numFmtId="3" fontId="5" fillId="0" borderId="2" xfId="0" applyNumberFormat="1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wrapText="1"/>
      <protection/>
    </xf>
    <xf numFmtId="37" fontId="10" fillId="0" borderId="2" xfId="0" applyNumberFormat="1" applyFont="1" applyBorder="1" applyAlignment="1" applyProtection="1">
      <alignment/>
      <protection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7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5" fillId="0" borderId="0" xfId="0" applyNumberFormat="1" applyFont="1" applyFill="1" applyAlignment="1">
      <alignment/>
    </xf>
    <xf numFmtId="0" fontId="10" fillId="0" borderId="1" xfId="0" applyFont="1" applyBorder="1" applyAlignment="1" applyProtection="1">
      <alignment horizontal="center"/>
      <protection/>
    </xf>
    <xf numFmtId="37" fontId="10" fillId="0" borderId="1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0" fontId="11" fillId="2" borderId="0" xfId="0" applyFont="1" applyFill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37" fontId="12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2" xfId="0" applyFont="1" applyBorder="1" applyAlignment="1" applyProtection="1">
      <alignment horizontal="left"/>
      <protection/>
    </xf>
    <xf numFmtId="37" fontId="0" fillId="0" borderId="2" xfId="0" applyNumberFormat="1" applyFont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 horizontal="left"/>
      <protection/>
    </xf>
    <xf numFmtId="37" fontId="0" fillId="0" borderId="1" xfId="0" applyNumberFormat="1" applyFon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2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 horizontal="left"/>
      <protection/>
    </xf>
    <xf numFmtId="0" fontId="10" fillId="0" borderId="3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3" fontId="5" fillId="0" borderId="2" xfId="0" applyNumberFormat="1" applyFont="1" applyBorder="1" applyAlignment="1" applyProtection="1">
      <alignment horizontal="left"/>
      <protection/>
    </xf>
    <xf numFmtId="3" fontId="10" fillId="0" borderId="2" xfId="0" applyNumberFormat="1" applyFont="1" applyBorder="1" applyAlignment="1" applyProtection="1">
      <alignment/>
      <protection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" xfId="0" applyNumberFormat="1" applyFont="1" applyBorder="1" applyAlignment="1" applyProtection="1">
      <alignment horizontal="left"/>
      <protection/>
    </xf>
    <xf numFmtId="3" fontId="5" fillId="0" borderId="1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>
      <alignment/>
    </xf>
    <xf numFmtId="37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5" fillId="0" borderId="2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3" fontId="5" fillId="0" borderId="4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7" fontId="10" fillId="0" borderId="3" xfId="0" applyNumberFormat="1" applyFont="1" applyBorder="1" applyAlignment="1" applyProtection="1">
      <alignment/>
      <protection/>
    </xf>
    <xf numFmtId="4" fontId="10" fillId="0" borderId="5" xfId="0" applyNumberFormat="1" applyFont="1" applyBorder="1" applyAlignment="1" applyProtection="1">
      <alignment/>
      <protection/>
    </xf>
    <xf numFmtId="37" fontId="10" fillId="0" borderId="4" xfId="0" applyNumberFormat="1" applyFont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37" fontId="10" fillId="0" borderId="6" xfId="0" applyNumberFormat="1" applyFont="1" applyBorder="1" applyAlignment="1" applyProtection="1">
      <alignment/>
      <protection/>
    </xf>
    <xf numFmtId="0" fontId="11" fillId="0" borderId="1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3" fontId="0" fillId="0" borderId="2" xfId="0" applyNumberFormat="1" applyFont="1" applyBorder="1" applyAlignment="1" applyProtection="1">
      <alignment horizontal="left"/>
      <protection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Font="1" applyBorder="1" applyAlignment="1" applyProtection="1">
      <alignment/>
      <protection/>
    </xf>
    <xf numFmtId="3" fontId="11" fillId="0" borderId="2" xfId="0" applyNumberFormat="1" applyFont="1" applyBorder="1" applyAlignment="1" applyProtection="1">
      <alignment/>
      <protection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 horizontal="left"/>
      <protection/>
    </xf>
    <xf numFmtId="3" fontId="0" fillId="0" borderId="7" xfId="0" applyNumberFormat="1" applyFont="1" applyBorder="1" applyAlignment="1" applyProtection="1">
      <alignment/>
      <protection/>
    </xf>
    <xf numFmtId="3" fontId="11" fillId="0" borderId="1" xfId="0" applyNumberFormat="1" applyFont="1" applyBorder="1" applyAlignment="1" applyProtection="1">
      <alignment/>
      <protection/>
    </xf>
    <xf numFmtId="3" fontId="0" fillId="0" borderId="1" xfId="0" applyNumberFormat="1" applyFont="1" applyBorder="1" applyAlignment="1" applyProtection="1">
      <alignment/>
      <protection/>
    </xf>
    <xf numFmtId="4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M34"/>
  <sheetViews>
    <sheetView showGridLines="0" zoomScale="75" zoomScaleNormal="75" workbookViewId="0" topLeftCell="E4">
      <selection activeCell="B11" sqref="B11"/>
    </sheetView>
  </sheetViews>
  <sheetFormatPr defaultColWidth="11.421875" defaultRowHeight="12" customHeight="1"/>
  <cols>
    <col min="1" max="1" width="14.421875" style="20" customWidth="1"/>
    <col min="2" max="13" width="13.8515625" style="20" customWidth="1"/>
    <col min="14" max="16384" width="11.421875" style="20" customWidth="1"/>
  </cols>
  <sheetData>
    <row r="2" spans="1:8" ht="12">
      <c r="A2" s="16" t="s">
        <v>44</v>
      </c>
      <c r="B2" s="17"/>
      <c r="C2" s="18"/>
      <c r="D2" s="18"/>
      <c r="E2" s="19"/>
      <c r="F2" s="19"/>
      <c r="G2" s="19"/>
      <c r="H2" s="19"/>
    </row>
    <row r="3" spans="1:8" ht="12">
      <c r="A3" s="21" t="s">
        <v>35</v>
      </c>
      <c r="B3" s="17"/>
      <c r="C3" s="18"/>
      <c r="D3" s="18"/>
      <c r="E3" s="19"/>
      <c r="F3" s="19"/>
      <c r="G3" s="19"/>
      <c r="H3" s="19"/>
    </row>
    <row r="4" spans="1:8" ht="12">
      <c r="A4" s="21"/>
      <c r="B4" s="17"/>
      <c r="C4" s="18"/>
      <c r="D4" s="18"/>
      <c r="E4" s="19"/>
      <c r="F4" s="19"/>
      <c r="G4" s="19"/>
      <c r="H4" s="19"/>
    </row>
    <row r="5" spans="1:13" ht="20.25" customHeight="1">
      <c r="A5" s="22" t="s">
        <v>0</v>
      </c>
      <c r="B5" s="22" t="s">
        <v>20</v>
      </c>
      <c r="C5" s="22" t="s">
        <v>21</v>
      </c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</row>
    <row r="6" spans="1:13" ht="18" customHeight="1">
      <c r="A6" s="23" t="s">
        <v>2</v>
      </c>
      <c r="B6" s="24">
        <v>46019.1164407296</v>
      </c>
      <c r="C6" s="24">
        <v>720122.96773781</v>
      </c>
      <c r="D6" s="24">
        <v>1920307.2</v>
      </c>
      <c r="E6" s="24">
        <v>359190.4403966593</v>
      </c>
      <c r="F6" s="24">
        <v>4615004.368293716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1041624.6795000001</v>
      </c>
      <c r="M6" s="24">
        <f>SUM(B6:L6)</f>
        <v>8702268.772368915</v>
      </c>
    </row>
    <row r="7" spans="1:13" ht="18" customHeight="1">
      <c r="A7" s="23" t="s">
        <v>4</v>
      </c>
      <c r="B7" s="24">
        <v>27493.2503297216</v>
      </c>
      <c r="C7" s="24">
        <v>128272.06804594</v>
      </c>
      <c r="D7" s="24">
        <v>1147251.2</v>
      </c>
      <c r="E7" s="24">
        <v>214591.53190364328</v>
      </c>
      <c r="F7" s="24">
        <v>2757147.0333133196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f>SUM(B7:L7)</f>
        <v>4274755.083592624</v>
      </c>
    </row>
    <row r="8" spans="1:13" ht="18" customHeight="1">
      <c r="A8" s="23" t="s">
        <v>3</v>
      </c>
      <c r="B8" s="24">
        <v>77981.64186337919</v>
      </c>
      <c r="C8" s="24">
        <v>743325.58546064</v>
      </c>
      <c r="D8" s="24">
        <v>3254054.4</v>
      </c>
      <c r="E8" s="24">
        <v>608665.7556721586</v>
      </c>
      <c r="F8" s="24">
        <v>7820350.44739997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f aca="true" t="shared" si="0" ref="M8:M23">SUM(B8:L8)</f>
        <v>12504377.830396147</v>
      </c>
    </row>
    <row r="9" spans="1:13" ht="18" customHeight="1">
      <c r="A9" s="23" t="s">
        <v>5</v>
      </c>
      <c r="B9" s="24">
        <v>92276.11365253439</v>
      </c>
      <c r="C9" s="24">
        <v>805935.8237603401</v>
      </c>
      <c r="D9" s="24">
        <v>3850540.8</v>
      </c>
      <c r="E9" s="24">
        <v>720237.598295369</v>
      </c>
      <c r="F9" s="24">
        <v>9253864.492250603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f t="shared" si="0"/>
        <v>14722854.827958846</v>
      </c>
    </row>
    <row r="10" spans="1:13" ht="18" customHeight="1">
      <c r="A10" s="23" t="s">
        <v>6</v>
      </c>
      <c r="B10" s="24">
        <v>21539.022544627198</v>
      </c>
      <c r="C10" s="24">
        <v>98334.90368247</v>
      </c>
      <c r="D10" s="24">
        <v>898790.4</v>
      </c>
      <c r="E10" s="24">
        <v>168117.33018565443</v>
      </c>
      <c r="F10" s="24">
        <v>2160030.2400472467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f t="shared" si="0"/>
        <v>3346811.8964599986</v>
      </c>
    </row>
    <row r="11" spans="1:13" ht="18" customHeight="1">
      <c r="A11" s="23" t="s">
        <v>7</v>
      </c>
      <c r="B11" s="24">
        <v>17617.5940759936</v>
      </c>
      <c r="C11" s="24">
        <v>35724.66538277</v>
      </c>
      <c r="D11" s="24">
        <v>735155.2</v>
      </c>
      <c r="E11" s="24">
        <v>137509.62348518724</v>
      </c>
      <c r="F11" s="24">
        <v>1766771.7224482833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41708.3205</v>
      </c>
      <c r="M11" s="24">
        <f t="shared" si="0"/>
        <v>2734487.125892234</v>
      </c>
    </row>
    <row r="12" spans="1:13" ht="18" customHeight="1">
      <c r="A12" s="23" t="s">
        <v>8</v>
      </c>
      <c r="B12" s="24">
        <v>77859.0972237344</v>
      </c>
      <c r="C12" s="24">
        <v>429379.96198643</v>
      </c>
      <c r="D12" s="24">
        <v>3248940.8</v>
      </c>
      <c r="E12" s="24">
        <v>607709.264837769</v>
      </c>
      <c r="F12" s="24">
        <v>7808061.118725005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f t="shared" si="0"/>
        <v>12171950.242772937</v>
      </c>
    </row>
    <row r="13" spans="1:13" ht="18" customHeight="1">
      <c r="A13" s="23" t="s">
        <v>9</v>
      </c>
      <c r="B13" s="24">
        <v>24508.927928959998</v>
      </c>
      <c r="C13" s="24">
        <v>69081.71671219</v>
      </c>
      <c r="D13" s="24">
        <v>1022720</v>
      </c>
      <c r="E13" s="24">
        <v>191298.16687792004</v>
      </c>
      <c r="F13" s="24">
        <v>2457865.73499352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f t="shared" si="0"/>
        <v>3765474.5465125903</v>
      </c>
    </row>
    <row r="14" spans="1:13" ht="18" customHeight="1">
      <c r="A14" s="23" t="s">
        <v>10</v>
      </c>
      <c r="B14" s="24">
        <v>45240.59755357439</v>
      </c>
      <c r="C14" s="24">
        <v>414490.30027314</v>
      </c>
      <c r="D14" s="24">
        <v>1887820.8</v>
      </c>
      <c r="E14" s="24">
        <v>353113.91038994887</v>
      </c>
      <c r="F14" s="24">
        <v>4536930.986123333</v>
      </c>
      <c r="G14" s="24">
        <v>990937.4501441999</v>
      </c>
      <c r="H14" s="24">
        <v>10873.586010780002</v>
      </c>
      <c r="I14" s="24">
        <v>0</v>
      </c>
      <c r="J14" s="24">
        <v>0</v>
      </c>
      <c r="K14" s="24">
        <v>0</v>
      </c>
      <c r="L14" s="24">
        <v>0</v>
      </c>
      <c r="M14" s="24">
        <f t="shared" si="0"/>
        <v>8239407.6304949755</v>
      </c>
    </row>
    <row r="15" spans="1:13" ht="18" customHeight="1">
      <c r="A15" s="23" t="s">
        <v>11</v>
      </c>
      <c r="B15" s="24">
        <v>63002.361793856</v>
      </c>
      <c r="C15" s="24">
        <v>485308.26729112</v>
      </c>
      <c r="D15" s="24">
        <v>2628992</v>
      </c>
      <c r="E15" s="24">
        <v>491748.8172097121</v>
      </c>
      <c r="F15" s="24">
        <v>6318160.742306872</v>
      </c>
      <c r="G15" s="24">
        <v>79471.708160448</v>
      </c>
      <c r="H15" s="24">
        <v>762.50891334</v>
      </c>
      <c r="I15" s="24">
        <v>0</v>
      </c>
      <c r="J15" s="24">
        <v>0</v>
      </c>
      <c r="K15" s="24">
        <v>0</v>
      </c>
      <c r="L15" s="24">
        <v>0</v>
      </c>
      <c r="M15" s="24">
        <f t="shared" si="0"/>
        <v>10067446.40567535</v>
      </c>
    </row>
    <row r="16" spans="1:13" ht="18" customHeight="1">
      <c r="A16" s="23" t="s">
        <v>12</v>
      </c>
      <c r="B16" s="24">
        <v>13407.825278784</v>
      </c>
      <c r="C16" s="24">
        <v>64662.170479270004</v>
      </c>
      <c r="D16" s="24">
        <v>559488</v>
      </c>
      <c r="E16" s="24">
        <v>104651.35011556803</v>
      </c>
      <c r="F16" s="24">
        <v>1344597.1373788083</v>
      </c>
      <c r="G16" s="24">
        <v>5839695.208676088</v>
      </c>
      <c r="H16" s="24">
        <v>983333.5837087802</v>
      </c>
      <c r="I16" s="24">
        <v>0</v>
      </c>
      <c r="J16" s="24">
        <v>0</v>
      </c>
      <c r="K16" s="24">
        <v>0</v>
      </c>
      <c r="L16" s="24">
        <v>0</v>
      </c>
      <c r="M16" s="24">
        <f t="shared" si="0"/>
        <v>8909835.275637299</v>
      </c>
    </row>
    <row r="17" spans="1:13" ht="18" customHeight="1">
      <c r="A17" s="23" t="s">
        <v>13</v>
      </c>
      <c r="B17" s="24">
        <v>19628.7678678112</v>
      </c>
      <c r="C17" s="24">
        <v>139373.54727387</v>
      </c>
      <c r="D17" s="24">
        <v>819078.4</v>
      </c>
      <c r="E17" s="24">
        <v>153207.32600252243</v>
      </c>
      <c r="F17" s="24">
        <v>1968461.2930551046</v>
      </c>
      <c r="G17" s="24">
        <v>887368.5037420319</v>
      </c>
      <c r="H17" s="24">
        <v>25601.497898580004</v>
      </c>
      <c r="I17" s="24">
        <v>0</v>
      </c>
      <c r="J17" s="24">
        <v>0</v>
      </c>
      <c r="K17" s="24">
        <v>0</v>
      </c>
      <c r="L17" s="24">
        <v>0</v>
      </c>
      <c r="M17" s="24">
        <f t="shared" si="0"/>
        <v>4012719.33583992</v>
      </c>
    </row>
    <row r="18" spans="1:13" ht="18" customHeight="1">
      <c r="A18" s="23" t="s">
        <v>14</v>
      </c>
      <c r="B18" s="24">
        <v>16860.700713481598</v>
      </c>
      <c r="C18" s="24">
        <v>80972.40062457</v>
      </c>
      <c r="D18" s="24">
        <v>703571.2</v>
      </c>
      <c r="E18" s="24">
        <v>131601.88597866322</v>
      </c>
      <c r="F18" s="24">
        <v>1690867.0453381892</v>
      </c>
      <c r="G18" s="24">
        <v>1037951.6537341679</v>
      </c>
      <c r="H18" s="24">
        <v>23961.581468520002</v>
      </c>
      <c r="I18" s="24">
        <v>0</v>
      </c>
      <c r="J18" s="24">
        <v>0</v>
      </c>
      <c r="K18" s="24">
        <v>0</v>
      </c>
      <c r="L18" s="24">
        <v>0</v>
      </c>
      <c r="M18" s="24">
        <f t="shared" si="0"/>
        <v>3685786.4678575923</v>
      </c>
    </row>
    <row r="19" spans="1:13" ht="18" customHeight="1">
      <c r="A19" s="23" t="s">
        <v>15</v>
      </c>
      <c r="B19" s="24">
        <v>45067.5933564288</v>
      </c>
      <c r="C19" s="24">
        <v>301897.09862494003</v>
      </c>
      <c r="D19" s="24">
        <v>1880601.6</v>
      </c>
      <c r="E19" s="24">
        <v>351763.5703884577</v>
      </c>
      <c r="F19" s="24">
        <v>4519581.345641026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f t="shared" si="0"/>
        <v>7098911.208010852</v>
      </c>
    </row>
    <row r="20" spans="1:13" ht="18" customHeight="1">
      <c r="A20" s="23" t="s">
        <v>16</v>
      </c>
      <c r="B20" s="24">
        <v>70282.9550904</v>
      </c>
      <c r="C20" s="24">
        <v>507563.83939261007</v>
      </c>
      <c r="D20" s="24">
        <v>2932800</v>
      </c>
      <c r="E20" s="24">
        <v>548575.6256058002</v>
      </c>
      <c r="F20" s="24">
        <v>7048291.445937301</v>
      </c>
      <c r="G20" s="24">
        <v>206547.75635759998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f t="shared" si="0"/>
        <v>11314061.62238371</v>
      </c>
    </row>
    <row r="21" spans="1:13" ht="18" customHeight="1">
      <c r="A21" s="23" t="s">
        <v>17</v>
      </c>
      <c r="B21" s="24">
        <v>18295.1938481472</v>
      </c>
      <c r="C21" s="24">
        <v>41091.257237030004</v>
      </c>
      <c r="D21" s="24">
        <v>763430.4</v>
      </c>
      <c r="E21" s="24">
        <v>142798.45515769444</v>
      </c>
      <c r="F21" s="24">
        <v>1834724.4810039862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f t="shared" si="0"/>
        <v>2800339.787246858</v>
      </c>
    </row>
    <row r="22" spans="1:13" ht="18" customHeight="1">
      <c r="A22" s="23" t="s">
        <v>18</v>
      </c>
      <c r="B22" s="24">
        <v>28084.3480033024</v>
      </c>
      <c r="C22" s="24">
        <v>119643.43016262</v>
      </c>
      <c r="D22" s="24">
        <v>1171916.8</v>
      </c>
      <c r="E22" s="24">
        <v>219205.19357540485</v>
      </c>
      <c r="F22" s="24">
        <v>2816424.971627869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f t="shared" si="0"/>
        <v>4355274.743369197</v>
      </c>
    </row>
    <row r="23" spans="1:13" ht="18" customHeight="1">
      <c r="A23" s="23" t="s">
        <v>19</v>
      </c>
      <c r="B23" s="24">
        <v>15685.713874534402</v>
      </c>
      <c r="C23" s="24">
        <v>76184.55887224</v>
      </c>
      <c r="D23" s="24">
        <v>654540.8</v>
      </c>
      <c r="E23" s="24">
        <v>122430.82680186884</v>
      </c>
      <c r="F23" s="24">
        <v>1573034.070395853</v>
      </c>
      <c r="G23" s="24">
        <v>793635.164785464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f t="shared" si="0"/>
        <v>3235511.13472996</v>
      </c>
    </row>
    <row r="24" spans="1:13" ht="18" customHeight="1">
      <c r="A24" s="25" t="s">
        <v>1</v>
      </c>
      <c r="B24" s="26">
        <f aca="true" t="shared" si="1" ref="B24:H24">SUM(B6:B23)</f>
        <v>720850.82144</v>
      </c>
      <c r="C24" s="26">
        <f t="shared" si="1"/>
        <v>5261364.563</v>
      </c>
      <c r="D24" s="26">
        <f t="shared" si="1"/>
        <v>30080000</v>
      </c>
      <c r="E24" s="26">
        <f t="shared" si="1"/>
        <v>5626416.67288</v>
      </c>
      <c r="F24" s="26">
        <f t="shared" si="1"/>
        <v>72290168.67628</v>
      </c>
      <c r="G24" s="26">
        <f t="shared" si="1"/>
        <v>9835607.4456</v>
      </c>
      <c r="H24" s="26">
        <f t="shared" si="1"/>
        <v>1044532.7580000003</v>
      </c>
      <c r="I24" s="26">
        <v>0</v>
      </c>
      <c r="J24" s="26">
        <v>0</v>
      </c>
      <c r="K24" s="26">
        <v>0</v>
      </c>
      <c r="L24" s="26">
        <f>SUM(L6:L23)</f>
        <v>1083333</v>
      </c>
      <c r="M24" s="26">
        <f>SUM(M6:M23)</f>
        <v>125942273.93720002</v>
      </c>
    </row>
    <row r="25" ht="12">
      <c r="A25" s="27"/>
    </row>
    <row r="26" ht="12">
      <c r="A26" s="27" t="s">
        <v>43</v>
      </c>
    </row>
    <row r="28" ht="12">
      <c r="A28" s="18" t="s">
        <v>32</v>
      </c>
    </row>
    <row r="29" ht="12">
      <c r="A29" s="28" t="s">
        <v>33</v>
      </c>
    </row>
    <row r="30" ht="12">
      <c r="A30" s="29" t="s">
        <v>34</v>
      </c>
    </row>
    <row r="31" ht="12">
      <c r="A31" s="28" t="s">
        <v>40</v>
      </c>
    </row>
    <row r="32" ht="12">
      <c r="A32" s="28"/>
    </row>
    <row r="33" ht="12">
      <c r="A33" s="28"/>
    </row>
    <row r="34" ht="12">
      <c r="A34" s="28"/>
    </row>
  </sheetData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AP33"/>
  <sheetViews>
    <sheetView showGridLines="0" zoomScale="75" zoomScaleNormal="75" workbookViewId="0" topLeftCell="A1">
      <selection activeCell="Q28" sqref="Q28"/>
    </sheetView>
  </sheetViews>
  <sheetFormatPr defaultColWidth="11.421875" defaultRowHeight="12.75" customHeight="1"/>
  <cols>
    <col min="1" max="1" width="15.28125" style="0" customWidth="1"/>
    <col min="2" max="12" width="13.57421875" style="0" customWidth="1"/>
    <col min="13" max="13" width="14.140625" style="0" customWidth="1"/>
    <col min="14" max="14" width="17.8515625" style="0" customWidth="1"/>
    <col min="15" max="15" width="15.421875" style="0" customWidth="1"/>
    <col min="16" max="16" width="13.7109375" style="0" bestFit="1" customWidth="1"/>
  </cols>
  <sheetData>
    <row r="2" ht="12.75">
      <c r="A2" s="1" t="s">
        <v>53</v>
      </c>
    </row>
    <row r="3" ht="12.75">
      <c r="A3" s="6" t="s">
        <v>35</v>
      </c>
    </row>
    <row r="5" spans="1:42" ht="12.75">
      <c r="A5" s="42" t="s">
        <v>0</v>
      </c>
      <c r="B5" s="42" t="s">
        <v>20</v>
      </c>
      <c r="C5" s="42" t="s">
        <v>21</v>
      </c>
      <c r="D5" s="42" t="s">
        <v>22</v>
      </c>
      <c r="E5" s="42" t="s">
        <v>23</v>
      </c>
      <c r="F5" s="42" t="s">
        <v>24</v>
      </c>
      <c r="G5" s="42" t="s">
        <v>25</v>
      </c>
      <c r="H5" s="42" t="s">
        <v>26</v>
      </c>
      <c r="I5" s="42" t="s">
        <v>27</v>
      </c>
      <c r="J5" s="42" t="s">
        <v>28</v>
      </c>
      <c r="K5" s="42" t="s">
        <v>29</v>
      </c>
      <c r="L5" s="42" t="s">
        <v>30</v>
      </c>
      <c r="M5" s="42" t="s">
        <v>41</v>
      </c>
      <c r="N5" s="42" t="s">
        <v>38</v>
      </c>
      <c r="O5" s="42" t="s">
        <v>42</v>
      </c>
      <c r="P5" s="42" t="s">
        <v>31</v>
      </c>
      <c r="Q5" s="70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</row>
    <row r="6" spans="1:16" s="37" customFormat="1" ht="17.25" customHeight="1">
      <c r="A6" s="72" t="s">
        <v>2</v>
      </c>
      <c r="B6" s="73">
        <v>2326393.269487279</v>
      </c>
      <c r="C6" s="73">
        <v>25646742.60324792</v>
      </c>
      <c r="D6" s="73">
        <v>32840212.69142917</v>
      </c>
      <c r="E6" s="73">
        <v>3975684.4640496615</v>
      </c>
      <c r="F6" s="73">
        <v>54893606.44490587</v>
      </c>
      <c r="G6" s="73">
        <v>0</v>
      </c>
      <c r="H6" s="73">
        <v>0</v>
      </c>
      <c r="I6" s="73">
        <v>0</v>
      </c>
      <c r="J6" s="73">
        <v>304.49926550399994</v>
      </c>
      <c r="K6" s="73">
        <v>0</v>
      </c>
      <c r="L6" s="73">
        <v>10416246.795000002</v>
      </c>
      <c r="M6" s="36">
        <f aca="true" t="shared" si="0" ref="M6:M23">SUM(B6:L6)</f>
        <v>130099190.76738541</v>
      </c>
      <c r="O6" s="74">
        <v>1038992.6207544414</v>
      </c>
      <c r="P6" s="36">
        <f aca="true" t="shared" si="1" ref="P6:P23">+M6+N6+O6</f>
        <v>131138183.38813984</v>
      </c>
    </row>
    <row r="7" spans="1:16" s="37" customFormat="1" ht="17.25" customHeight="1">
      <c r="A7" s="72" t="s">
        <v>4</v>
      </c>
      <c r="B7" s="73">
        <v>1392837.4667521291</v>
      </c>
      <c r="C7" s="73">
        <v>5147167.195441039</v>
      </c>
      <c r="D7" s="73">
        <v>19661799.770772353</v>
      </c>
      <c r="E7" s="73">
        <v>2380286.4073507013</v>
      </c>
      <c r="F7" s="73">
        <v>32865411.34056059</v>
      </c>
      <c r="G7" s="73">
        <v>0</v>
      </c>
      <c r="H7" s="73">
        <v>0</v>
      </c>
      <c r="I7" s="73">
        <v>0</v>
      </c>
      <c r="J7" s="73">
        <v>182.307089328</v>
      </c>
      <c r="K7" s="73">
        <v>0</v>
      </c>
      <c r="L7" s="73">
        <v>0</v>
      </c>
      <c r="M7" s="36">
        <f t="shared" si="0"/>
        <v>61447684.487966135</v>
      </c>
      <c r="O7" s="75">
        <v>-64666.91362934516</v>
      </c>
      <c r="P7" s="36">
        <f t="shared" si="1"/>
        <v>61383017.57433679</v>
      </c>
    </row>
    <row r="8" spans="1:16" s="37" customFormat="1" ht="17.25" customHeight="1">
      <c r="A8" s="72" t="s">
        <v>3</v>
      </c>
      <c r="B8" s="73">
        <v>3947774.5579039077</v>
      </c>
      <c r="C8" s="73">
        <v>28854104.065709997</v>
      </c>
      <c r="D8" s="73">
        <v>55728220.09064278</v>
      </c>
      <c r="E8" s="73">
        <v>6746540.313404612</v>
      </c>
      <c r="F8" s="73">
        <v>93151740.83294621</v>
      </c>
      <c r="G8" s="73">
        <v>0</v>
      </c>
      <c r="H8" s="73">
        <v>0</v>
      </c>
      <c r="I8" s="73">
        <v>0</v>
      </c>
      <c r="J8" s="73">
        <v>516.720224832</v>
      </c>
      <c r="K8" s="73">
        <v>0</v>
      </c>
      <c r="L8" s="73">
        <v>0</v>
      </c>
      <c r="M8" s="36">
        <f t="shared" si="0"/>
        <v>188428896.58083233</v>
      </c>
      <c r="O8" s="75">
        <v>15868.44413667752</v>
      </c>
      <c r="P8" s="36">
        <f t="shared" si="1"/>
        <v>188444765.024969</v>
      </c>
    </row>
    <row r="9" spans="1:16" s="37" customFormat="1" ht="17.25" customHeight="1">
      <c r="A9" s="72" t="s">
        <v>5</v>
      </c>
      <c r="B9" s="73">
        <v>4678749.117115645</v>
      </c>
      <c r="C9" s="73">
        <v>31168506.939191155</v>
      </c>
      <c r="D9" s="73">
        <v>66046922.569449276</v>
      </c>
      <c r="E9" s="73">
        <v>7995737.6167110065</v>
      </c>
      <c r="F9" s="73">
        <v>110399826.22800545</v>
      </c>
      <c r="G9" s="73">
        <v>0</v>
      </c>
      <c r="H9" s="73">
        <v>0</v>
      </c>
      <c r="I9" s="73">
        <v>0</v>
      </c>
      <c r="J9" s="73">
        <v>612.39674664</v>
      </c>
      <c r="K9" s="73">
        <v>0</v>
      </c>
      <c r="L9" s="73">
        <v>0</v>
      </c>
      <c r="M9" s="36">
        <f t="shared" si="0"/>
        <v>220290354.86721918</v>
      </c>
      <c r="N9" s="37">
        <v>21899805</v>
      </c>
      <c r="O9" s="75">
        <v>-33023.232492080875</v>
      </c>
      <c r="P9" s="36">
        <f t="shared" si="1"/>
        <v>242157136.6347271</v>
      </c>
    </row>
    <row r="10" spans="1:16" s="37" customFormat="1" ht="17.25" customHeight="1">
      <c r="A10" s="72" t="s">
        <v>6</v>
      </c>
      <c r="B10" s="73">
        <v>1091890.9623843157</v>
      </c>
      <c r="C10" s="73">
        <v>3824940.53193868</v>
      </c>
      <c r="D10" s="73">
        <v>15413529.565640917</v>
      </c>
      <c r="E10" s="73">
        <v>1865984.5661195049</v>
      </c>
      <c r="F10" s="73">
        <v>25764273.631639257</v>
      </c>
      <c r="G10" s="73">
        <v>0</v>
      </c>
      <c r="H10" s="73">
        <v>0</v>
      </c>
      <c r="I10" s="73">
        <v>0</v>
      </c>
      <c r="J10" s="73">
        <v>142.916505312</v>
      </c>
      <c r="K10" s="73">
        <v>0</v>
      </c>
      <c r="L10" s="73">
        <v>0</v>
      </c>
      <c r="M10" s="36">
        <f t="shared" si="0"/>
        <v>47960762.17422799</v>
      </c>
      <c r="O10" s="75">
        <v>-6532.135342427854</v>
      </c>
      <c r="P10" s="36">
        <f t="shared" si="1"/>
        <v>47954230.03888556</v>
      </c>
    </row>
    <row r="11" spans="1:16" s="37" customFormat="1" ht="17.25" customHeight="1">
      <c r="A11" s="72" t="s">
        <v>7</v>
      </c>
      <c r="B11" s="73">
        <v>894063.4303515241</v>
      </c>
      <c r="C11" s="73">
        <v>1401195.7904190398</v>
      </c>
      <c r="D11" s="73">
        <v>12620924.24246217</v>
      </c>
      <c r="E11" s="73">
        <v>1527907.657120626</v>
      </c>
      <c r="F11" s="73">
        <v>21096332.561740782</v>
      </c>
      <c r="G11" s="73">
        <v>0</v>
      </c>
      <c r="H11" s="73">
        <v>0</v>
      </c>
      <c r="I11" s="73">
        <v>0</v>
      </c>
      <c r="J11" s="73">
        <v>117.02305943999998</v>
      </c>
      <c r="K11" s="73">
        <v>0</v>
      </c>
      <c r="L11" s="73">
        <v>417083.205</v>
      </c>
      <c r="M11" s="36">
        <f t="shared" si="0"/>
        <v>37957623.91015358</v>
      </c>
      <c r="O11" s="75">
        <v>-17321.732908146438</v>
      </c>
      <c r="P11" s="36">
        <f t="shared" si="1"/>
        <v>37940302.17724544</v>
      </c>
    </row>
    <row r="12" spans="1:16" s="37" customFormat="1" ht="17.25" customHeight="1">
      <c r="A12" s="72" t="s">
        <v>8</v>
      </c>
      <c r="B12" s="73">
        <v>3952528.2693945295</v>
      </c>
      <c r="C12" s="73">
        <v>17529121.326094836</v>
      </c>
      <c r="D12" s="73">
        <v>55795325.20931435</v>
      </c>
      <c r="E12" s="73">
        <v>6754664.157798301</v>
      </c>
      <c r="F12" s="73">
        <v>93263909.47233379</v>
      </c>
      <c r="G12" s="73">
        <v>0</v>
      </c>
      <c r="H12" s="73">
        <v>0</v>
      </c>
      <c r="I12" s="73">
        <v>0</v>
      </c>
      <c r="J12" s="73">
        <v>517.3424333279999</v>
      </c>
      <c r="K12" s="73">
        <v>0</v>
      </c>
      <c r="L12" s="73">
        <v>0</v>
      </c>
      <c r="M12" s="36">
        <f t="shared" si="0"/>
        <v>177296065.77736914</v>
      </c>
      <c r="O12" s="75">
        <v>-489461.5948786201</v>
      </c>
      <c r="P12" s="36">
        <f t="shared" si="1"/>
        <v>176806604.18249053</v>
      </c>
    </row>
    <row r="13" spans="1:16" s="37" customFormat="1" ht="17.25" customHeight="1">
      <c r="A13" s="72" t="s">
        <v>9</v>
      </c>
      <c r="B13" s="73">
        <v>1247666.4312308386</v>
      </c>
      <c r="C13" s="73">
        <v>2739621.24918636</v>
      </c>
      <c r="D13" s="73">
        <v>17612512.68518647</v>
      </c>
      <c r="E13" s="73">
        <v>2132196.6977896015</v>
      </c>
      <c r="F13" s="73">
        <v>29439953.660801455</v>
      </c>
      <c r="G13" s="73">
        <v>0</v>
      </c>
      <c r="H13" s="73">
        <v>0</v>
      </c>
      <c r="I13" s="73">
        <v>0</v>
      </c>
      <c r="J13" s="73">
        <v>163.305799104</v>
      </c>
      <c r="K13" s="73">
        <v>0</v>
      </c>
      <c r="L13" s="73">
        <v>0</v>
      </c>
      <c r="M13" s="36">
        <f t="shared" si="0"/>
        <v>53172114.02999383</v>
      </c>
      <c r="O13" s="75">
        <v>-104026.67023664768</v>
      </c>
      <c r="P13" s="36">
        <f t="shared" si="1"/>
        <v>53068087.359757185</v>
      </c>
    </row>
    <row r="14" spans="1:16" s="37" customFormat="1" ht="17.25" customHeight="1">
      <c r="A14" s="72" t="s">
        <v>10</v>
      </c>
      <c r="B14" s="73">
        <v>2297139.660314223</v>
      </c>
      <c r="C14" s="73">
        <v>15479973.725077398</v>
      </c>
      <c r="D14" s="73">
        <v>32427258.11498869</v>
      </c>
      <c r="E14" s="73">
        <v>3925691.575473117</v>
      </c>
      <c r="F14" s="73">
        <v>54203337.89482846</v>
      </c>
      <c r="G14" s="73">
        <v>10681250.062516045</v>
      </c>
      <c r="H14" s="73">
        <v>65174.974599384004</v>
      </c>
      <c r="I14" s="73">
        <v>0</v>
      </c>
      <c r="J14" s="73">
        <v>300.670290144</v>
      </c>
      <c r="K14" s="73">
        <v>0</v>
      </c>
      <c r="L14" s="73">
        <v>0</v>
      </c>
      <c r="M14" s="36">
        <f t="shared" si="0"/>
        <v>119080126.67808746</v>
      </c>
      <c r="O14" s="75">
        <v>174452.471254635</v>
      </c>
      <c r="P14" s="36">
        <f t="shared" si="1"/>
        <v>119254579.14934209</v>
      </c>
    </row>
    <row r="15" spans="1:16" s="37" customFormat="1" ht="17.25" customHeight="1">
      <c r="A15" s="72" t="s">
        <v>11</v>
      </c>
      <c r="B15" s="73">
        <v>3200344.8435323276</v>
      </c>
      <c r="C15" s="73">
        <v>19525622.84250116</v>
      </c>
      <c r="D15" s="73">
        <v>45177230.66258851</v>
      </c>
      <c r="E15" s="73">
        <v>5469222.010273915</v>
      </c>
      <c r="F15" s="73">
        <v>75515379.37846845</v>
      </c>
      <c r="G15" s="73">
        <v>956175.129653304</v>
      </c>
      <c r="H15" s="73">
        <v>4835.5638684</v>
      </c>
      <c r="I15" s="73">
        <v>0</v>
      </c>
      <c r="J15" s="73">
        <v>418.889904384</v>
      </c>
      <c r="K15" s="73">
        <v>0</v>
      </c>
      <c r="L15" s="73">
        <v>0</v>
      </c>
      <c r="M15" s="36">
        <f t="shared" si="0"/>
        <v>149849229.32079044</v>
      </c>
      <c r="O15" s="75">
        <v>-443277.81891393155</v>
      </c>
      <c r="P15" s="36">
        <f t="shared" si="1"/>
        <v>149405951.5018765</v>
      </c>
    </row>
    <row r="16" spans="1:16" s="37" customFormat="1" ht="17.25" customHeight="1">
      <c r="A16" s="72" t="s">
        <v>12</v>
      </c>
      <c r="B16" s="73">
        <v>681609.093732205</v>
      </c>
      <c r="C16" s="73">
        <v>2563459.3506799196</v>
      </c>
      <c r="D16" s="73">
        <v>9621841.631063186</v>
      </c>
      <c r="E16" s="73">
        <v>1164834.3038334753</v>
      </c>
      <c r="F16" s="73">
        <v>16083257.216803608</v>
      </c>
      <c r="G16" s="73">
        <v>65331148.45231837</v>
      </c>
      <c r="H16" s="73">
        <v>6534132.815109648</v>
      </c>
      <c r="I16" s="73">
        <v>0</v>
      </c>
      <c r="J16" s="73">
        <v>89.215125888</v>
      </c>
      <c r="K16" s="73">
        <v>0</v>
      </c>
      <c r="L16" s="73">
        <v>0</v>
      </c>
      <c r="M16" s="36">
        <f t="shared" si="0"/>
        <v>101980372.0786663</v>
      </c>
      <c r="O16" s="75">
        <v>-55860.105167789436</v>
      </c>
      <c r="P16" s="36">
        <f t="shared" si="1"/>
        <v>101924511.97349851</v>
      </c>
    </row>
    <row r="17" spans="1:16" s="37" customFormat="1" ht="17.25" customHeight="1">
      <c r="A17" s="72" t="s">
        <v>13</v>
      </c>
      <c r="B17" s="73">
        <v>995719.7222278938</v>
      </c>
      <c r="C17" s="73">
        <v>5294981.2022338</v>
      </c>
      <c r="D17" s="73">
        <v>14055941.395592837</v>
      </c>
      <c r="E17" s="73">
        <v>1701632.9449241161</v>
      </c>
      <c r="F17" s="73">
        <v>23495015.773259774</v>
      </c>
      <c r="G17" s="73">
        <v>9508296.263304155</v>
      </c>
      <c r="H17" s="73">
        <v>138910.631977908</v>
      </c>
      <c r="I17" s="73">
        <v>0</v>
      </c>
      <c r="J17" s="73">
        <v>130.328748816</v>
      </c>
      <c r="K17" s="73">
        <v>0</v>
      </c>
      <c r="L17" s="73">
        <v>0</v>
      </c>
      <c r="M17" s="36">
        <f t="shared" si="0"/>
        <v>55190628.2622693</v>
      </c>
      <c r="O17" s="75">
        <v>30434.139986880124</v>
      </c>
      <c r="P17" s="36">
        <f t="shared" si="1"/>
        <v>55221062.40225618</v>
      </c>
    </row>
    <row r="18" spans="1:16" s="37" customFormat="1" ht="17.25" customHeight="1">
      <c r="A18" s="72" t="s">
        <v>14</v>
      </c>
      <c r="B18" s="73">
        <v>857130.7487705409</v>
      </c>
      <c r="C18" s="73">
        <v>3205336.61305396</v>
      </c>
      <c r="D18" s="73">
        <v>12099569.089706063</v>
      </c>
      <c r="E18" s="73">
        <v>1464791.635292739</v>
      </c>
      <c r="F18" s="73">
        <v>20224868.517268054</v>
      </c>
      <c r="G18" s="73">
        <v>11899955.259415714</v>
      </c>
      <c r="H18" s="73">
        <v>118224.69764466</v>
      </c>
      <c r="I18" s="73">
        <v>0</v>
      </c>
      <c r="J18" s="73">
        <v>112.188978048</v>
      </c>
      <c r="K18" s="73">
        <v>53144.968076100005</v>
      </c>
      <c r="L18" s="73">
        <v>0</v>
      </c>
      <c r="M18" s="36">
        <f t="shared" si="0"/>
        <v>49923133.718205884</v>
      </c>
      <c r="O18" s="75">
        <v>-65897.02181961489</v>
      </c>
      <c r="P18" s="36">
        <f t="shared" si="1"/>
        <v>49857236.69638627</v>
      </c>
    </row>
    <row r="19" spans="1:16" s="37" customFormat="1" ht="17.25" customHeight="1">
      <c r="A19" s="72" t="s">
        <v>15</v>
      </c>
      <c r="B19" s="73">
        <v>2287997.9074476426</v>
      </c>
      <c r="C19" s="73">
        <v>11837269.639869519</v>
      </c>
      <c r="D19" s="73">
        <v>32298209.80985104</v>
      </c>
      <c r="E19" s="73">
        <v>3910068.7977929474</v>
      </c>
      <c r="F19" s="73">
        <v>53987628.97292927</v>
      </c>
      <c r="G19" s="73">
        <v>0</v>
      </c>
      <c r="H19" s="73">
        <v>0</v>
      </c>
      <c r="I19" s="73">
        <v>0</v>
      </c>
      <c r="J19" s="73">
        <v>299.4737353439999</v>
      </c>
      <c r="K19" s="73">
        <v>0</v>
      </c>
      <c r="L19" s="73">
        <v>0</v>
      </c>
      <c r="M19" s="36">
        <f t="shared" si="0"/>
        <v>104321474.60162576</v>
      </c>
      <c r="O19" s="75">
        <v>-125098.90040649308</v>
      </c>
      <c r="P19" s="36">
        <f t="shared" si="1"/>
        <v>104196375.70121926</v>
      </c>
    </row>
    <row r="20" spans="1:16" s="37" customFormat="1" ht="17.25" customHeight="1">
      <c r="A20" s="72" t="s">
        <v>16</v>
      </c>
      <c r="B20" s="73">
        <v>3559798.5662462525</v>
      </c>
      <c r="C20" s="73">
        <v>19136851.756142117</v>
      </c>
      <c r="D20" s="73">
        <v>50251410.02060091</v>
      </c>
      <c r="E20" s="73">
        <v>6083509.628658197</v>
      </c>
      <c r="F20" s="73">
        <v>83997054.18754458</v>
      </c>
      <c r="G20" s="73">
        <v>2260144.5797594283</v>
      </c>
      <c r="H20" s="73">
        <v>0</v>
      </c>
      <c r="I20" s="73">
        <v>0</v>
      </c>
      <c r="J20" s="73">
        <v>465.9384391199999</v>
      </c>
      <c r="K20" s="73">
        <v>1056121.7419238999</v>
      </c>
      <c r="L20" s="73">
        <v>0</v>
      </c>
      <c r="M20" s="36">
        <f t="shared" si="0"/>
        <v>166345356.4193145</v>
      </c>
      <c r="O20" s="75">
        <v>258807.0297161224</v>
      </c>
      <c r="P20" s="36">
        <f t="shared" si="1"/>
        <v>166604163.44903064</v>
      </c>
    </row>
    <row r="21" spans="1:16" s="37" customFormat="1" ht="17.25" customHeight="1">
      <c r="A21" s="72" t="s">
        <v>17</v>
      </c>
      <c r="B21" s="73">
        <v>928802.0912445282</v>
      </c>
      <c r="C21" s="73">
        <v>1630003.7735366</v>
      </c>
      <c r="D21" s="73">
        <v>13111307.80198524</v>
      </c>
      <c r="E21" s="73">
        <v>1587274.212305272</v>
      </c>
      <c r="F21" s="73">
        <v>21916026.464957703</v>
      </c>
      <c r="G21" s="73">
        <v>0</v>
      </c>
      <c r="H21" s="73">
        <v>0</v>
      </c>
      <c r="I21" s="73">
        <v>0</v>
      </c>
      <c r="J21" s="73">
        <v>121.56996767999999</v>
      </c>
      <c r="K21" s="73">
        <v>0</v>
      </c>
      <c r="L21" s="73">
        <v>0</v>
      </c>
      <c r="M21" s="36">
        <f t="shared" si="0"/>
        <v>39173535.91399702</v>
      </c>
      <c r="O21" s="75">
        <v>-32853.22228765507</v>
      </c>
      <c r="P21" s="36">
        <f t="shared" si="1"/>
        <v>39140682.69170936</v>
      </c>
    </row>
    <row r="22" spans="1:16" s="37" customFormat="1" ht="17.25" customHeight="1">
      <c r="A22" s="72" t="s">
        <v>18</v>
      </c>
      <c r="B22" s="73">
        <v>1427941.7977597965</v>
      </c>
      <c r="C22" s="73">
        <v>4628805.74696232</v>
      </c>
      <c r="D22" s="73">
        <v>20157345.26250093</v>
      </c>
      <c r="E22" s="73">
        <v>2440277.8736425536</v>
      </c>
      <c r="F22" s="73">
        <v>33693733.60065348</v>
      </c>
      <c r="G22" s="73">
        <v>0</v>
      </c>
      <c r="H22" s="73">
        <v>0</v>
      </c>
      <c r="I22" s="73">
        <v>0</v>
      </c>
      <c r="J22" s="73">
        <v>186.90185975999998</v>
      </c>
      <c r="K22" s="73">
        <v>0</v>
      </c>
      <c r="L22" s="73">
        <v>0</v>
      </c>
      <c r="M22" s="36">
        <f t="shared" si="0"/>
        <v>62348291.18337884</v>
      </c>
      <c r="O22" s="75">
        <v>-61907.81091972466</v>
      </c>
      <c r="P22" s="36">
        <f t="shared" si="1"/>
        <v>62286383.37245911</v>
      </c>
    </row>
    <row r="23" spans="1:16" s="37" customFormat="1" ht="17.25" customHeight="1">
      <c r="A23" s="72" t="s">
        <v>19</v>
      </c>
      <c r="B23" s="73">
        <v>798623.530424429</v>
      </c>
      <c r="C23" s="73">
        <v>2871236.4607141595</v>
      </c>
      <c r="D23" s="73">
        <v>11273659.936825104</v>
      </c>
      <c r="E23" s="73">
        <v>1364805.8581396511</v>
      </c>
      <c r="F23" s="73">
        <v>18844331.41711324</v>
      </c>
      <c r="G23" s="73">
        <v>8902842.29663298</v>
      </c>
      <c r="H23" s="73">
        <v>0</v>
      </c>
      <c r="I23" s="73">
        <v>0</v>
      </c>
      <c r="J23" s="73">
        <v>104.531027328</v>
      </c>
      <c r="K23" s="73">
        <v>0</v>
      </c>
      <c r="L23" s="73">
        <v>0</v>
      </c>
      <c r="M23" s="36">
        <f t="shared" si="0"/>
        <v>44055604.03087689</v>
      </c>
      <c r="O23" s="75">
        <v>-18627.54684629732</v>
      </c>
      <c r="P23" s="36">
        <f t="shared" si="1"/>
        <v>44036976.48403059</v>
      </c>
    </row>
    <row r="24" spans="1:16" s="37" customFormat="1" ht="11.25">
      <c r="A24" s="76" t="s">
        <v>1</v>
      </c>
      <c r="B24" s="77">
        <f>SUM(B6:B23)</f>
        <v>36567011.46632001</v>
      </c>
      <c r="C24" s="77">
        <f aca="true" t="shared" si="2" ref="C24:M24">SUM(C6:C23)</f>
        <v>202484940.81199998</v>
      </c>
      <c r="D24" s="77">
        <f t="shared" si="2"/>
        <v>516193220.5506</v>
      </c>
      <c r="E24" s="77">
        <f t="shared" si="2"/>
        <v>62491110.720680006</v>
      </c>
      <c r="F24" s="77">
        <f t="shared" si="2"/>
        <v>862835687.5967599</v>
      </c>
      <c r="G24" s="77">
        <f t="shared" si="2"/>
        <v>109539812.04360001</v>
      </c>
      <c r="H24" s="77">
        <f t="shared" si="2"/>
        <v>6861278.683200001</v>
      </c>
      <c r="I24" s="77">
        <f t="shared" si="2"/>
        <v>0</v>
      </c>
      <c r="J24" s="77">
        <f t="shared" si="2"/>
        <v>4786.2192</v>
      </c>
      <c r="K24" s="77">
        <f t="shared" si="2"/>
        <v>1109266.71</v>
      </c>
      <c r="L24" s="77">
        <f t="shared" si="2"/>
        <v>10833330.000000002</v>
      </c>
      <c r="M24" s="77">
        <f t="shared" si="2"/>
        <v>1808920444.8023598</v>
      </c>
      <c r="N24" s="78">
        <f>SUM(N6:N23)</f>
        <v>21899805</v>
      </c>
      <c r="O24" s="78">
        <f>SUM(O6:O23)</f>
        <v>-1.775697455741465E-08</v>
      </c>
      <c r="P24" s="78">
        <f>SUM(P6:P23)</f>
        <v>1830820249.8023603</v>
      </c>
    </row>
    <row r="27" ht="12.75">
      <c r="A27" s="12" t="s">
        <v>32</v>
      </c>
    </row>
    <row r="28" ht="12.75">
      <c r="A28" s="13" t="s">
        <v>33</v>
      </c>
    </row>
    <row r="29" ht="12.75">
      <c r="A29" s="14" t="s">
        <v>34</v>
      </c>
    </row>
    <row r="30" ht="12.75">
      <c r="A30" s="13" t="s">
        <v>40</v>
      </c>
    </row>
    <row r="31" ht="12.75">
      <c r="A31" s="13"/>
    </row>
    <row r="32" ht="12.75">
      <c r="A32" s="13"/>
    </row>
    <row r="33" ht="12.75">
      <c r="A33" s="13"/>
    </row>
  </sheetData>
  <printOptions/>
  <pageMargins left="0.75" right="0.75" top="1" bottom="1" header="0" footer="0"/>
  <pageSetup fitToHeight="1" fitToWidth="1" horizontalDpi="600" verticalDpi="6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75" zoomScaleNormal="75" workbookViewId="0" topLeftCell="A1">
      <selection activeCell="P6" sqref="P6"/>
    </sheetView>
  </sheetViews>
  <sheetFormatPr defaultColWidth="11.421875" defaultRowHeight="12.75" customHeight="1"/>
  <cols>
    <col min="1" max="1" width="15.140625" style="0" customWidth="1"/>
    <col min="2" max="12" width="13.421875" style="0" customWidth="1"/>
    <col min="13" max="13" width="14.28125" style="0" customWidth="1"/>
    <col min="16" max="16" width="16.00390625" style="0" customWidth="1"/>
  </cols>
  <sheetData>
    <row r="2" ht="12.75">
      <c r="A2" s="1" t="s">
        <v>54</v>
      </c>
    </row>
    <row r="3" ht="12.75">
      <c r="A3" s="6" t="s">
        <v>35</v>
      </c>
    </row>
    <row r="5" spans="1:16" ht="34.5" customHeight="1">
      <c r="A5" s="7" t="s">
        <v>0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7" t="s">
        <v>27</v>
      </c>
      <c r="J5" s="7" t="s">
        <v>28</v>
      </c>
      <c r="K5" s="7" t="s">
        <v>29</v>
      </c>
      <c r="L5" s="7" t="s">
        <v>30</v>
      </c>
      <c r="M5" s="42" t="s">
        <v>41</v>
      </c>
      <c r="N5" s="42" t="s">
        <v>38</v>
      </c>
      <c r="O5" s="42" t="s">
        <v>42</v>
      </c>
      <c r="P5" s="42" t="s">
        <v>31</v>
      </c>
    </row>
    <row r="6" spans="1:16" ht="18" customHeight="1">
      <c r="A6" s="8" t="s">
        <v>2</v>
      </c>
      <c r="B6" s="9">
        <v>2582315.6107045054</v>
      </c>
      <c r="C6" s="9">
        <v>26828276.8363092</v>
      </c>
      <c r="D6" s="9">
        <v>37020743.80194752</v>
      </c>
      <c r="E6" s="9">
        <v>4463826.785844148</v>
      </c>
      <c r="F6" s="9">
        <v>60963703.4057166</v>
      </c>
      <c r="G6" s="9">
        <v>0</v>
      </c>
      <c r="H6" s="9">
        <v>0</v>
      </c>
      <c r="I6" s="9">
        <v>0</v>
      </c>
      <c r="J6" s="9">
        <v>304.49926550399994</v>
      </c>
      <c r="K6" s="9">
        <v>0</v>
      </c>
      <c r="L6" s="36">
        <v>11457871.4745</v>
      </c>
      <c r="M6" s="36">
        <f aca="true" t="shared" si="0" ref="M6:M23">SUM(B6:L6)</f>
        <v>143317042.41428748</v>
      </c>
      <c r="N6" s="37"/>
      <c r="O6" s="74">
        <v>519496.3103772207</v>
      </c>
      <c r="P6" s="36">
        <f aca="true" t="shared" si="1" ref="P6:P23">+M6+N6+O6</f>
        <v>143836538.7246647</v>
      </c>
    </row>
    <row r="7" spans="1:16" ht="18" customHeight="1">
      <c r="A7" s="8" t="s">
        <v>4</v>
      </c>
      <c r="B7" s="9">
        <v>1546061.0124447441</v>
      </c>
      <c r="C7" s="9">
        <v>5384294.940620398</v>
      </c>
      <c r="D7" s="9">
        <v>22164730.138575625</v>
      </c>
      <c r="E7" s="9">
        <v>2672542.632392386</v>
      </c>
      <c r="F7" s="9">
        <v>36499645.7517093</v>
      </c>
      <c r="G7" s="9">
        <v>0</v>
      </c>
      <c r="H7" s="9">
        <v>0</v>
      </c>
      <c r="I7" s="9">
        <v>0</v>
      </c>
      <c r="J7" s="9">
        <v>182.307089328</v>
      </c>
      <c r="K7" s="9">
        <v>0</v>
      </c>
      <c r="L7" s="36">
        <v>0</v>
      </c>
      <c r="M7" s="36">
        <f t="shared" si="0"/>
        <v>68267456.78283179</v>
      </c>
      <c r="N7" s="37"/>
      <c r="O7" s="75">
        <v>-32333.45681467258</v>
      </c>
      <c r="P7" s="36">
        <f t="shared" si="1"/>
        <v>68235123.32601711</v>
      </c>
    </row>
    <row r="8" spans="1:16" ht="18" customHeight="1">
      <c r="A8" s="8" t="s">
        <v>3</v>
      </c>
      <c r="B8" s="9">
        <v>4382062.139761999</v>
      </c>
      <c r="C8" s="9">
        <v>30183400.040849995</v>
      </c>
      <c r="D8" s="9">
        <v>62822375.05278614</v>
      </c>
      <c r="E8" s="9">
        <v>7574893.740957784</v>
      </c>
      <c r="F8" s="9">
        <v>103452395.78247663</v>
      </c>
      <c r="G8" s="9">
        <v>0</v>
      </c>
      <c r="H8" s="9">
        <v>0</v>
      </c>
      <c r="I8" s="9">
        <v>0</v>
      </c>
      <c r="J8" s="9">
        <v>516.720224832</v>
      </c>
      <c r="K8" s="9">
        <v>0</v>
      </c>
      <c r="L8" s="36">
        <v>0</v>
      </c>
      <c r="M8" s="36">
        <f t="shared" si="0"/>
        <v>208415643.47705737</v>
      </c>
      <c r="N8" s="37"/>
      <c r="O8" s="75">
        <v>7934.22206833876</v>
      </c>
      <c r="P8" s="36">
        <f t="shared" si="1"/>
        <v>208423577.6991257</v>
      </c>
    </row>
    <row r="9" spans="1:16" ht="18" customHeight="1">
      <c r="A9" s="8" t="s">
        <v>5</v>
      </c>
      <c r="B9" s="9">
        <v>5193449.896096219</v>
      </c>
      <c r="C9" s="9">
        <v>32604426.444126595</v>
      </c>
      <c r="D9" s="9">
        <v>74454639.57024811</v>
      </c>
      <c r="E9" s="9">
        <v>8977469.93474943</v>
      </c>
      <c r="F9" s="9">
        <v>122607762.50803895</v>
      </c>
      <c r="G9" s="9">
        <v>0</v>
      </c>
      <c r="H9" s="9">
        <v>0</v>
      </c>
      <c r="I9" s="9">
        <v>0</v>
      </c>
      <c r="J9" s="9">
        <v>612.39674664</v>
      </c>
      <c r="K9" s="9">
        <v>0</v>
      </c>
      <c r="L9" s="36">
        <v>0</v>
      </c>
      <c r="M9" s="36">
        <f t="shared" si="0"/>
        <v>243838360.75000596</v>
      </c>
      <c r="N9" s="37">
        <v>21899805</v>
      </c>
      <c r="O9" s="75">
        <v>-16511.616246040438</v>
      </c>
      <c r="P9" s="36">
        <f t="shared" si="1"/>
        <v>265721654.13375992</v>
      </c>
    </row>
    <row r="10" spans="1:16" ht="18" customHeight="1">
      <c r="A10" s="8" t="s">
        <v>6</v>
      </c>
      <c r="B10" s="9">
        <v>1212007.9241690747</v>
      </c>
      <c r="C10" s="9">
        <v>4001153.8720817994</v>
      </c>
      <c r="D10" s="9">
        <v>17375658.753947705</v>
      </c>
      <c r="E10" s="9">
        <v>2095093.8042330442</v>
      </c>
      <c r="F10" s="9">
        <v>28613269.15584247</v>
      </c>
      <c r="G10" s="9">
        <v>0</v>
      </c>
      <c r="H10" s="9">
        <v>0</v>
      </c>
      <c r="I10" s="9">
        <v>0</v>
      </c>
      <c r="J10" s="9">
        <v>142.916505312</v>
      </c>
      <c r="K10" s="9">
        <v>0</v>
      </c>
      <c r="L10" s="36">
        <v>0</v>
      </c>
      <c r="M10" s="36">
        <f t="shared" si="0"/>
        <v>53297326.426779404</v>
      </c>
      <c r="N10" s="37"/>
      <c r="O10" s="75">
        <v>-3266.067671213927</v>
      </c>
      <c r="P10" s="36">
        <f t="shared" si="1"/>
        <v>53294060.35910819</v>
      </c>
    </row>
    <row r="11" spans="1:16" ht="18" customHeight="1">
      <c r="A11" s="8" t="s">
        <v>7</v>
      </c>
      <c r="B11" s="9">
        <v>992417.7409890782</v>
      </c>
      <c r="C11" s="9">
        <v>1465748.2686503998</v>
      </c>
      <c r="D11" s="9">
        <v>14227557.151172852</v>
      </c>
      <c r="E11" s="9">
        <v>1715507.1504855298</v>
      </c>
      <c r="F11" s="9">
        <v>23429150.397198536</v>
      </c>
      <c r="G11" s="9">
        <v>0</v>
      </c>
      <c r="H11" s="9">
        <v>0</v>
      </c>
      <c r="I11" s="9">
        <v>0</v>
      </c>
      <c r="J11" s="9">
        <v>117.02305943999998</v>
      </c>
      <c r="K11" s="9">
        <v>0</v>
      </c>
      <c r="L11" s="36">
        <v>458791.52550000005</v>
      </c>
      <c r="M11" s="36">
        <f t="shared" si="0"/>
        <v>42289289.257055834</v>
      </c>
      <c r="N11" s="37"/>
      <c r="O11" s="75">
        <v>-8660.866454073219</v>
      </c>
      <c r="P11" s="36">
        <f t="shared" si="1"/>
        <v>42280628.39060176</v>
      </c>
    </row>
    <row r="12" spans="1:16" ht="18" customHeight="1">
      <c r="A12" s="8" t="s">
        <v>8</v>
      </c>
      <c r="B12" s="9">
        <v>4387338.798507544</v>
      </c>
      <c r="C12" s="9">
        <v>18336680.2914834</v>
      </c>
      <c r="D12" s="9">
        <v>62898022.59592121</v>
      </c>
      <c r="E12" s="9">
        <v>7584015.046870385</v>
      </c>
      <c r="F12" s="9">
        <v>103576967.9522777</v>
      </c>
      <c r="G12" s="9">
        <v>0</v>
      </c>
      <c r="H12" s="9">
        <v>0</v>
      </c>
      <c r="I12" s="9">
        <v>0</v>
      </c>
      <c r="J12" s="9">
        <v>517.3424333279999</v>
      </c>
      <c r="K12" s="9">
        <v>0</v>
      </c>
      <c r="L12" s="36">
        <v>0</v>
      </c>
      <c r="M12" s="36">
        <f t="shared" si="0"/>
        <v>196783542.0274936</v>
      </c>
      <c r="N12" s="37"/>
      <c r="O12" s="75">
        <v>-244730.79743931006</v>
      </c>
      <c r="P12" s="36">
        <f t="shared" si="1"/>
        <v>196538811.2300543</v>
      </c>
    </row>
    <row r="13" spans="1:16" ht="18" customHeight="1">
      <c r="A13" s="8" t="s">
        <v>9</v>
      </c>
      <c r="B13" s="9">
        <v>1384919.9722923252</v>
      </c>
      <c r="C13" s="9">
        <v>2865834.4038785994</v>
      </c>
      <c r="D13" s="9">
        <v>19854570.552066162</v>
      </c>
      <c r="E13" s="9">
        <v>2393991.982599848</v>
      </c>
      <c r="F13" s="9">
        <v>32695403.335477058</v>
      </c>
      <c r="G13" s="9">
        <v>0</v>
      </c>
      <c r="H13" s="9">
        <v>0</v>
      </c>
      <c r="I13" s="9">
        <v>0</v>
      </c>
      <c r="J13" s="9">
        <v>163.305799104</v>
      </c>
      <c r="K13" s="9">
        <v>0</v>
      </c>
      <c r="L13" s="36">
        <v>0</v>
      </c>
      <c r="M13" s="36">
        <f t="shared" si="0"/>
        <v>59194883.55211309</v>
      </c>
      <c r="N13" s="37"/>
      <c r="O13" s="75">
        <v>-52013.33511832384</v>
      </c>
      <c r="P13" s="36">
        <f t="shared" si="1"/>
        <v>59142870.21699477</v>
      </c>
    </row>
    <row r="14" spans="1:16" ht="18" customHeight="1">
      <c r="A14" s="8" t="s">
        <v>10</v>
      </c>
      <c r="B14" s="9">
        <v>2549843.8645780734</v>
      </c>
      <c r="C14" s="9">
        <v>16193129.355248997</v>
      </c>
      <c r="D14" s="9">
        <v>36555220.45957786</v>
      </c>
      <c r="E14" s="9">
        <v>4407695.672535827</v>
      </c>
      <c r="F14" s="9">
        <v>60197105.43771011</v>
      </c>
      <c r="G14" s="9">
        <v>11747488.238695346</v>
      </c>
      <c r="H14" s="9">
        <v>71443.048112856</v>
      </c>
      <c r="I14" s="9">
        <v>0</v>
      </c>
      <c r="J14" s="9">
        <v>300.670290144</v>
      </c>
      <c r="K14" s="9">
        <v>0</v>
      </c>
      <c r="L14" s="36">
        <v>0</v>
      </c>
      <c r="M14" s="36">
        <f t="shared" si="0"/>
        <v>131722226.7467492</v>
      </c>
      <c r="N14" s="37"/>
      <c r="O14" s="75">
        <v>87226.2356273175</v>
      </c>
      <c r="P14" s="36">
        <f t="shared" si="1"/>
        <v>131809452.98237653</v>
      </c>
    </row>
    <row r="15" spans="1:16" ht="18" customHeight="1">
      <c r="A15" s="8" t="s">
        <v>11</v>
      </c>
      <c r="B15" s="9">
        <v>3552409.026231662</v>
      </c>
      <c r="C15" s="9">
        <v>20425159.760976598</v>
      </c>
      <c r="D15" s="9">
        <v>50928253.65524123</v>
      </c>
      <c r="E15" s="9">
        <v>6140743.795930208</v>
      </c>
      <c r="F15" s="9">
        <v>83865817.69991067</v>
      </c>
      <c r="G15" s="9">
        <v>1055190.405961188</v>
      </c>
      <c r="H15" s="9">
        <v>5335.416423864</v>
      </c>
      <c r="I15" s="9">
        <v>0</v>
      </c>
      <c r="J15" s="9">
        <v>418.889904384</v>
      </c>
      <c r="K15" s="9">
        <v>0</v>
      </c>
      <c r="L15" s="36">
        <v>0</v>
      </c>
      <c r="M15" s="36">
        <f t="shared" si="0"/>
        <v>165973328.65057978</v>
      </c>
      <c r="N15" s="37"/>
      <c r="O15" s="75">
        <v>-221638.90945696578</v>
      </c>
      <c r="P15" s="36">
        <f t="shared" si="1"/>
        <v>165751689.7411228</v>
      </c>
    </row>
    <row r="16" spans="1:16" ht="18" customHeight="1">
      <c r="A16" s="8" t="s">
        <v>12</v>
      </c>
      <c r="B16" s="9">
        <v>756591.6847458658</v>
      </c>
      <c r="C16" s="9">
        <v>2681556.8036291995</v>
      </c>
      <c r="D16" s="9">
        <v>10846693.87721317</v>
      </c>
      <c r="E16" s="9">
        <v>1307854.940083856</v>
      </c>
      <c r="F16" s="9">
        <v>17861732.654551357</v>
      </c>
      <c r="G16" s="9">
        <v>72055920.23392838</v>
      </c>
      <c r="H16" s="9">
        <v>7500869.427177672</v>
      </c>
      <c r="I16" s="9">
        <v>0</v>
      </c>
      <c r="J16" s="9">
        <v>89.215125888</v>
      </c>
      <c r="K16" s="9">
        <v>0</v>
      </c>
      <c r="L16" s="36">
        <v>0</v>
      </c>
      <c r="M16" s="36">
        <f t="shared" si="0"/>
        <v>113011308.83645539</v>
      </c>
      <c r="N16" s="37"/>
      <c r="O16" s="75">
        <v>-27930.052583894718</v>
      </c>
      <c r="P16" s="36">
        <f t="shared" si="1"/>
        <v>112983378.7838715</v>
      </c>
    </row>
    <row r="17" spans="1:16" ht="18" customHeight="1">
      <c r="A17" s="8" t="s">
        <v>13</v>
      </c>
      <c r="B17" s="9">
        <v>1105257.0587784294</v>
      </c>
      <c r="C17" s="9">
        <v>5538918.674163</v>
      </c>
      <c r="D17" s="9">
        <v>15845250.765907435</v>
      </c>
      <c r="E17" s="9">
        <v>1910562.7692319418</v>
      </c>
      <c r="F17" s="9">
        <v>26093078.33602111</v>
      </c>
      <c r="G17" s="9">
        <v>10462171.166539762</v>
      </c>
      <c r="H17" s="9">
        <v>155345.858353284</v>
      </c>
      <c r="I17" s="9">
        <v>0</v>
      </c>
      <c r="J17" s="9">
        <v>130.328748816</v>
      </c>
      <c r="K17" s="9">
        <v>0</v>
      </c>
      <c r="L17" s="36">
        <v>0</v>
      </c>
      <c r="M17" s="36">
        <f t="shared" si="0"/>
        <v>61110714.95774377</v>
      </c>
      <c r="N17" s="37"/>
      <c r="O17" s="75">
        <v>15217.069993440062</v>
      </c>
      <c r="P17" s="36">
        <f t="shared" si="1"/>
        <v>61125932.027737215</v>
      </c>
    </row>
    <row r="18" spans="1:16" ht="18" customHeight="1">
      <c r="A18" s="8" t="s">
        <v>14</v>
      </c>
      <c r="B18" s="9">
        <v>951422.1615044577</v>
      </c>
      <c r="C18" s="9">
        <v>3353005.0712046</v>
      </c>
      <c r="D18" s="9">
        <v>13639833.931431152</v>
      </c>
      <c r="E18" s="9">
        <v>1644641.6199337759</v>
      </c>
      <c r="F18" s="9">
        <v>22461320.462590333</v>
      </c>
      <c r="G18" s="9">
        <v>13199914.707857244</v>
      </c>
      <c r="H18" s="9">
        <v>128011.657932324</v>
      </c>
      <c r="I18" s="9">
        <v>0</v>
      </c>
      <c r="J18" s="9">
        <v>112.188978048</v>
      </c>
      <c r="K18" s="9">
        <v>53144.968076100005</v>
      </c>
      <c r="L18" s="36">
        <v>0</v>
      </c>
      <c r="M18" s="36">
        <f t="shared" si="0"/>
        <v>55431406.769508034</v>
      </c>
      <c r="N18" s="37"/>
      <c r="O18" s="75">
        <v>-32948.510909807446</v>
      </c>
      <c r="P18" s="36">
        <f t="shared" si="1"/>
        <v>55398458.25859822</v>
      </c>
    </row>
    <row r="19" spans="1:16" ht="18" customHeight="1">
      <c r="A19" s="8" t="s">
        <v>15</v>
      </c>
      <c r="B19" s="9">
        <v>2539696.443913563</v>
      </c>
      <c r="C19" s="9">
        <v>12382607.483425198</v>
      </c>
      <c r="D19" s="9">
        <v>36409744.415087335</v>
      </c>
      <c r="E19" s="9">
        <v>4390154.699626978</v>
      </c>
      <c r="F19" s="9">
        <v>59957543.57270807</v>
      </c>
      <c r="G19" s="9">
        <v>0</v>
      </c>
      <c r="H19" s="9">
        <v>0</v>
      </c>
      <c r="I19" s="9">
        <v>0</v>
      </c>
      <c r="J19" s="9">
        <v>299.4737353439999</v>
      </c>
      <c r="K19" s="9">
        <v>0</v>
      </c>
      <c r="L19" s="36">
        <v>0</v>
      </c>
      <c r="M19" s="36">
        <f t="shared" si="0"/>
        <v>115680046.08849649</v>
      </c>
      <c r="N19" s="37"/>
      <c r="O19" s="75">
        <v>-62549.45020324654</v>
      </c>
      <c r="P19" s="36">
        <f t="shared" si="1"/>
        <v>115617496.63829325</v>
      </c>
    </row>
    <row r="20" spans="1:16" ht="18" customHeight="1">
      <c r="A20" s="8" t="s">
        <v>16</v>
      </c>
      <c r="B20" s="9">
        <v>3951405.606760195</v>
      </c>
      <c r="C20" s="9">
        <v>20018478.1604262</v>
      </c>
      <c r="D20" s="9">
        <v>56648371.724608466</v>
      </c>
      <c r="E20" s="9">
        <v>6830454.85070619</v>
      </c>
      <c r="F20" s="9">
        <v>93285390.23179048</v>
      </c>
      <c r="G20" s="9">
        <v>2457096.0173599925</v>
      </c>
      <c r="H20" s="9">
        <v>0</v>
      </c>
      <c r="I20" s="9">
        <v>0</v>
      </c>
      <c r="J20" s="9">
        <v>465.9384391199999</v>
      </c>
      <c r="K20" s="9">
        <v>1056121.7419238999</v>
      </c>
      <c r="L20" s="36">
        <v>0</v>
      </c>
      <c r="M20" s="36">
        <f t="shared" si="0"/>
        <v>184247784.27201456</v>
      </c>
      <c r="N20" s="37"/>
      <c r="O20" s="75">
        <v>129403.5148580612</v>
      </c>
      <c r="P20" s="36">
        <f t="shared" si="1"/>
        <v>184377187.78687263</v>
      </c>
    </row>
    <row r="21" spans="1:16" ht="18" customHeight="1">
      <c r="A21" s="8" t="s">
        <v>17</v>
      </c>
      <c r="B21" s="9">
        <v>1030977.9395142162</v>
      </c>
      <c r="C21" s="9">
        <v>1705097.335641</v>
      </c>
      <c r="D21" s="9">
        <v>14780366.120236829</v>
      </c>
      <c r="E21" s="9">
        <v>1782162.84753916</v>
      </c>
      <c r="F21" s="9">
        <v>24339485.48420625</v>
      </c>
      <c r="G21" s="9">
        <v>0</v>
      </c>
      <c r="H21" s="9">
        <v>0</v>
      </c>
      <c r="I21" s="9">
        <v>0</v>
      </c>
      <c r="J21" s="9">
        <v>121.56996767999999</v>
      </c>
      <c r="K21" s="9">
        <v>0</v>
      </c>
      <c r="L21" s="36">
        <v>0</v>
      </c>
      <c r="M21" s="36">
        <f t="shared" si="0"/>
        <v>43638211.29710514</v>
      </c>
      <c r="N21" s="37"/>
      <c r="O21" s="75">
        <v>-16426.611143827537</v>
      </c>
      <c r="P21" s="36">
        <f t="shared" si="1"/>
        <v>43621784.68596131</v>
      </c>
    </row>
    <row r="22" spans="1:16" ht="18" customHeight="1">
      <c r="A22" s="8" t="s">
        <v>18</v>
      </c>
      <c r="B22" s="9">
        <v>1585027.1077964623</v>
      </c>
      <c r="C22" s="9">
        <v>4842052.806553199</v>
      </c>
      <c r="D22" s="9">
        <v>22723358.14941922</v>
      </c>
      <c r="E22" s="9">
        <v>2739899.9683623696</v>
      </c>
      <c r="F22" s="9">
        <v>37419563.31331708</v>
      </c>
      <c r="G22" s="9">
        <v>0</v>
      </c>
      <c r="H22" s="9">
        <v>0</v>
      </c>
      <c r="I22" s="9">
        <v>0</v>
      </c>
      <c r="J22" s="9">
        <v>186.90185975999998</v>
      </c>
      <c r="K22" s="9">
        <v>0</v>
      </c>
      <c r="L22" s="36">
        <v>0</v>
      </c>
      <c r="M22" s="36">
        <f t="shared" si="0"/>
        <v>69310088.24730809</v>
      </c>
      <c r="N22" s="37"/>
      <c r="O22" s="75">
        <v>-30953.90545986233</v>
      </c>
      <c r="P22" s="36">
        <f t="shared" si="1"/>
        <v>69279134.34184822</v>
      </c>
    </row>
    <row r="23" spans="1:16" ht="18" customHeight="1">
      <c r="A23" s="8" t="s">
        <v>19</v>
      </c>
      <c r="B23" s="9">
        <v>886478.6692515938</v>
      </c>
      <c r="C23" s="9">
        <v>3003513.0707315993</v>
      </c>
      <c r="D23" s="9">
        <v>12708787.246691825</v>
      </c>
      <c r="E23" s="9">
        <v>1532379.3933171362</v>
      </c>
      <c r="F23" s="9">
        <v>20928124.526577342</v>
      </c>
      <c r="G23" s="9">
        <v>9846238.852458086</v>
      </c>
      <c r="H23" s="9">
        <v>0</v>
      </c>
      <c r="I23" s="9">
        <v>0</v>
      </c>
      <c r="J23" s="9">
        <v>104.531027328</v>
      </c>
      <c r="K23" s="9">
        <v>0</v>
      </c>
      <c r="L23" s="36">
        <v>0</v>
      </c>
      <c r="M23" s="36">
        <f t="shared" si="0"/>
        <v>48905626.29005491</v>
      </c>
      <c r="N23" s="37"/>
      <c r="O23" s="75">
        <v>-9313.77342314866</v>
      </c>
      <c r="P23" s="36">
        <f t="shared" si="1"/>
        <v>48896312.51663176</v>
      </c>
    </row>
    <row r="24" spans="1:16" ht="18" customHeight="1">
      <c r="A24" s="10" t="s">
        <v>1</v>
      </c>
      <c r="B24" s="11">
        <f>SUM(B6:B23)</f>
        <v>40589682.65804001</v>
      </c>
      <c r="C24" s="11">
        <f aca="true" t="shared" si="2" ref="C24:O24">SUM(C6:C23)</f>
        <v>211813333.61999995</v>
      </c>
      <c r="D24" s="11">
        <f t="shared" si="2"/>
        <v>581904177.9620799</v>
      </c>
      <c r="E24" s="11">
        <f t="shared" si="2"/>
        <v>70163891.6354</v>
      </c>
      <c r="F24" s="11">
        <f t="shared" si="2"/>
        <v>958247460.00812</v>
      </c>
      <c r="G24" s="11">
        <f t="shared" si="2"/>
        <v>120824019.62280001</v>
      </c>
      <c r="H24" s="11">
        <f t="shared" si="2"/>
        <v>7861005.408000001</v>
      </c>
      <c r="I24" s="11">
        <f t="shared" si="2"/>
        <v>0</v>
      </c>
      <c r="J24" s="11">
        <f t="shared" si="2"/>
        <v>4786.2192</v>
      </c>
      <c r="K24" s="11">
        <f t="shared" si="2"/>
        <v>1109266.71</v>
      </c>
      <c r="L24" s="11">
        <f t="shared" si="2"/>
        <v>11916663</v>
      </c>
      <c r="M24" s="11">
        <f t="shared" si="2"/>
        <v>2004434286.8436399</v>
      </c>
      <c r="N24" s="11">
        <f t="shared" si="2"/>
        <v>21899805</v>
      </c>
      <c r="O24" s="11">
        <f t="shared" si="2"/>
        <v>-8.878487278707325E-09</v>
      </c>
      <c r="P24" s="11">
        <f>SUM(P6:P23)</f>
        <v>2026334091.8436396</v>
      </c>
    </row>
    <row r="27" ht="12.75">
      <c r="A27" s="12" t="s">
        <v>32</v>
      </c>
    </row>
    <row r="28" ht="12.75">
      <c r="A28" s="13" t="s">
        <v>33</v>
      </c>
    </row>
    <row r="29" ht="12.75">
      <c r="A29" s="14" t="s">
        <v>34</v>
      </c>
    </row>
    <row r="30" ht="12.75">
      <c r="A30" s="13" t="s">
        <v>40</v>
      </c>
    </row>
    <row r="31" ht="12.75">
      <c r="A31" s="13"/>
    </row>
    <row r="32" ht="12.75">
      <c r="A32" s="13"/>
    </row>
    <row r="33" ht="12.75">
      <c r="A33" s="13"/>
    </row>
  </sheetData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S54"/>
  <sheetViews>
    <sheetView showGridLines="0" tabSelected="1" zoomScale="75" zoomScaleNormal="75" workbookViewId="0" topLeftCell="F1">
      <selection activeCell="K12" sqref="K12"/>
    </sheetView>
  </sheetViews>
  <sheetFormatPr defaultColWidth="11.421875" defaultRowHeight="12.75" customHeight="1"/>
  <cols>
    <col min="1" max="1" width="14.7109375" style="65" customWidth="1"/>
    <col min="2" max="12" width="13.57421875" style="65" customWidth="1"/>
    <col min="13" max="13" width="17.140625" style="65" customWidth="1"/>
    <col min="14" max="14" width="18.00390625" style="65" customWidth="1"/>
    <col min="15" max="15" width="14.57421875" style="65" customWidth="1"/>
    <col min="16" max="16" width="12.8515625" style="65" customWidth="1"/>
    <col min="17" max="17" width="15.28125" style="65" bestFit="1" customWidth="1"/>
    <col min="18" max="18" width="11.421875" style="65" customWidth="1"/>
    <col min="19" max="19" width="13.28125" style="65" bestFit="1" customWidth="1"/>
    <col min="20" max="16384" width="11.421875" style="65" customWidth="1"/>
  </cols>
  <sheetData>
    <row r="2" s="51" customFormat="1" ht="12.75">
      <c r="A2" s="50" t="s">
        <v>55</v>
      </c>
    </row>
    <row r="3" s="53" customFormat="1" ht="12.75">
      <c r="A3" s="52" t="s">
        <v>35</v>
      </c>
    </row>
    <row r="5" spans="1:16" s="51" customFormat="1" ht="33.75" customHeight="1">
      <c r="A5" s="54" t="s">
        <v>0</v>
      </c>
      <c r="B5" s="54" t="s">
        <v>20</v>
      </c>
      <c r="C5" s="54" t="s">
        <v>21</v>
      </c>
      <c r="D5" s="54" t="s">
        <v>22</v>
      </c>
      <c r="E5" s="54" t="s">
        <v>23</v>
      </c>
      <c r="F5" s="54" t="s">
        <v>24</v>
      </c>
      <c r="G5" s="54" t="s">
        <v>25</v>
      </c>
      <c r="H5" s="54" t="s">
        <v>26</v>
      </c>
      <c r="I5" s="54" t="s">
        <v>27</v>
      </c>
      <c r="J5" s="54" t="s">
        <v>28</v>
      </c>
      <c r="K5" s="54" t="s">
        <v>29</v>
      </c>
      <c r="L5" s="54" t="s">
        <v>30</v>
      </c>
      <c r="M5" s="55" t="s">
        <v>37</v>
      </c>
      <c r="N5" s="92" t="s">
        <v>38</v>
      </c>
      <c r="O5" s="92" t="s">
        <v>42</v>
      </c>
      <c r="P5" s="93" t="s">
        <v>31</v>
      </c>
    </row>
    <row r="6" spans="1:16" s="95" customFormat="1" ht="19.5" customHeight="1">
      <c r="A6" s="94" t="s">
        <v>2</v>
      </c>
      <c r="B6" s="95">
        <v>2730860.2781603658</v>
      </c>
      <c r="C6" s="96">
        <v>27904354.822384745</v>
      </c>
      <c r="D6" s="95">
        <v>42330384.29471681</v>
      </c>
      <c r="E6" s="96">
        <v>4931475.7720641885</v>
      </c>
      <c r="F6" s="95">
        <v>67737483.23668128</v>
      </c>
      <c r="G6" s="96">
        <v>0</v>
      </c>
      <c r="H6" s="95">
        <v>0</v>
      </c>
      <c r="I6" s="96">
        <v>0</v>
      </c>
      <c r="J6" s="95">
        <v>304.49926550399994</v>
      </c>
      <c r="K6" s="96">
        <v>0</v>
      </c>
      <c r="L6" s="97">
        <v>12499500</v>
      </c>
      <c r="M6" s="98">
        <f aca="true" t="shared" si="0" ref="M6:M23">SUM(B6:L6)</f>
        <v>158134362.9032729</v>
      </c>
      <c r="N6" s="98"/>
      <c r="O6" s="98"/>
      <c r="P6" s="97">
        <f>+M6+N6+O6</f>
        <v>158134362.9032729</v>
      </c>
    </row>
    <row r="7" spans="1:16" s="95" customFormat="1" ht="19.5" customHeight="1">
      <c r="A7" s="94" t="s">
        <v>4</v>
      </c>
      <c r="B7" s="95">
        <v>1634996.3532714292</v>
      </c>
      <c r="C7" s="99">
        <v>5600258.16820638</v>
      </c>
      <c r="D7" s="95">
        <v>25343670.82341659</v>
      </c>
      <c r="E7" s="99">
        <v>2952529.270008251</v>
      </c>
      <c r="F7" s="95">
        <v>40555182.906085975</v>
      </c>
      <c r="G7" s="99">
        <v>0</v>
      </c>
      <c r="H7" s="95">
        <v>0</v>
      </c>
      <c r="I7" s="99">
        <v>0</v>
      </c>
      <c r="J7" s="95">
        <v>182.307089328</v>
      </c>
      <c r="K7" s="99">
        <v>0</v>
      </c>
      <c r="L7" s="97">
        <v>0</v>
      </c>
      <c r="M7" s="98">
        <f t="shared" si="0"/>
        <v>76086819.82807796</v>
      </c>
      <c r="N7" s="98"/>
      <c r="O7" s="98"/>
      <c r="P7" s="97">
        <f aca="true" t="shared" si="1" ref="P7:P23">+M7+N7+O7</f>
        <v>76086819.82807796</v>
      </c>
    </row>
    <row r="8" spans="1:16" s="95" customFormat="1" ht="19.5" customHeight="1">
      <c r="A8" s="94" t="s">
        <v>3</v>
      </c>
      <c r="B8" s="95">
        <v>4634135.108931044</v>
      </c>
      <c r="C8" s="99">
        <v>31394051.4936825</v>
      </c>
      <c r="D8" s="95">
        <v>71832572.9087964</v>
      </c>
      <c r="E8" s="99">
        <v>8368470.989500939</v>
      </c>
      <c r="F8" s="95">
        <v>114947165.83200425</v>
      </c>
      <c r="G8" s="99">
        <v>0</v>
      </c>
      <c r="H8" s="95">
        <v>0</v>
      </c>
      <c r="I8" s="99">
        <v>0</v>
      </c>
      <c r="J8" s="95">
        <v>516.720224832</v>
      </c>
      <c r="K8" s="99">
        <v>0</v>
      </c>
      <c r="L8" s="97">
        <v>0</v>
      </c>
      <c r="M8" s="98">
        <f t="shared" si="0"/>
        <v>231176913.05313995</v>
      </c>
      <c r="N8" s="98"/>
      <c r="O8" s="98"/>
      <c r="P8" s="97">
        <f t="shared" si="1"/>
        <v>231176913.05313995</v>
      </c>
    </row>
    <row r="9" spans="1:19" s="95" customFormat="1" ht="19.5" customHeight="1">
      <c r="A9" s="94" t="s">
        <v>5</v>
      </c>
      <c r="B9" s="95">
        <v>5492196.991364646</v>
      </c>
      <c r="C9" s="99">
        <v>33912184.887175776</v>
      </c>
      <c r="D9" s="95">
        <v>85133176.21045294</v>
      </c>
      <c r="E9" s="99">
        <v>9917986.875756254</v>
      </c>
      <c r="F9" s="95">
        <v>136230917.63805988</v>
      </c>
      <c r="G9" s="99">
        <v>0</v>
      </c>
      <c r="H9" s="95">
        <v>0</v>
      </c>
      <c r="I9" s="99">
        <v>0</v>
      </c>
      <c r="J9" s="95">
        <v>612.39674664</v>
      </c>
      <c r="K9" s="99">
        <v>0</v>
      </c>
      <c r="L9" s="97">
        <v>0</v>
      </c>
      <c r="M9" s="98">
        <f t="shared" si="0"/>
        <v>270687074.9995562</v>
      </c>
      <c r="N9" s="100">
        <v>34052751</v>
      </c>
      <c r="O9" s="98"/>
      <c r="P9" s="97">
        <f t="shared" si="1"/>
        <v>304739825.9995562</v>
      </c>
      <c r="R9" s="101"/>
      <c r="S9" s="95">
        <f>+R9-N9</f>
        <v>-34052751</v>
      </c>
    </row>
    <row r="10" spans="1:18" s="95" customFormat="1" ht="19.5" customHeight="1">
      <c r="A10" s="94" t="s">
        <v>6</v>
      </c>
      <c r="B10" s="95">
        <v>1281727.2541004168</v>
      </c>
      <c r="C10" s="99">
        <v>4161639.5278292103</v>
      </c>
      <c r="D10" s="95">
        <v>19867734.59667155</v>
      </c>
      <c r="E10" s="99">
        <v>2314584.510434402</v>
      </c>
      <c r="F10" s="95">
        <v>31792537.715298697</v>
      </c>
      <c r="G10" s="99">
        <v>0</v>
      </c>
      <c r="H10" s="95">
        <v>0</v>
      </c>
      <c r="I10" s="99">
        <v>0</v>
      </c>
      <c r="J10" s="95">
        <v>142.916505312</v>
      </c>
      <c r="K10" s="99">
        <v>0</v>
      </c>
      <c r="L10" s="97">
        <v>0</v>
      </c>
      <c r="M10" s="98">
        <f t="shared" si="0"/>
        <v>59418366.520839594</v>
      </c>
      <c r="N10" s="98"/>
      <c r="O10" s="98"/>
      <c r="P10" s="97">
        <f t="shared" si="1"/>
        <v>59418366.520839594</v>
      </c>
      <c r="R10" s="101"/>
    </row>
    <row r="11" spans="1:18" s="95" customFormat="1" ht="19.5" customHeight="1">
      <c r="A11" s="94" t="s">
        <v>7</v>
      </c>
      <c r="B11" s="95">
        <v>1049505.403977066</v>
      </c>
      <c r="C11" s="99">
        <v>1524539.2023598799</v>
      </c>
      <c r="D11" s="95">
        <v>16268121.597073656</v>
      </c>
      <c r="E11" s="99">
        <v>1895230.786340292</v>
      </c>
      <c r="F11" s="95">
        <v>26032402.784295145</v>
      </c>
      <c r="G11" s="99">
        <v>0</v>
      </c>
      <c r="H11" s="95">
        <v>0</v>
      </c>
      <c r="I11" s="99">
        <v>0</v>
      </c>
      <c r="J11" s="95">
        <v>117.02305943999998</v>
      </c>
      <c r="K11" s="99">
        <v>0</v>
      </c>
      <c r="L11" s="97">
        <v>500500</v>
      </c>
      <c r="M11" s="98">
        <f t="shared" si="0"/>
        <v>47270416.79710548</v>
      </c>
      <c r="N11" s="98"/>
      <c r="O11" s="98"/>
      <c r="P11" s="97">
        <f t="shared" si="1"/>
        <v>47270416.79710548</v>
      </c>
      <c r="R11" s="101"/>
    </row>
    <row r="12" spans="1:18" s="95" customFormat="1" ht="19.5" customHeight="1">
      <c r="A12" s="94" t="s">
        <v>8</v>
      </c>
      <c r="B12" s="95">
        <v>4639715.301263029</v>
      </c>
      <c r="C12" s="99">
        <v>19072161.66882873</v>
      </c>
      <c r="D12" s="95">
        <v>71919070.07884218</v>
      </c>
      <c r="E12" s="99">
        <v>8378547.881207452</v>
      </c>
      <c r="F12" s="95">
        <v>115085579.42554037</v>
      </c>
      <c r="G12" s="99">
        <v>0</v>
      </c>
      <c r="H12" s="95">
        <v>0</v>
      </c>
      <c r="I12" s="99">
        <v>0</v>
      </c>
      <c r="J12" s="95">
        <v>517.3424333279999</v>
      </c>
      <c r="K12" s="99">
        <v>0</v>
      </c>
      <c r="L12" s="97">
        <v>0</v>
      </c>
      <c r="M12" s="98">
        <f t="shared" si="0"/>
        <v>219095591.6981151</v>
      </c>
      <c r="N12" s="98"/>
      <c r="O12" s="98"/>
      <c r="P12" s="97">
        <f t="shared" si="1"/>
        <v>219095591.6981151</v>
      </c>
      <c r="R12" s="101"/>
    </row>
    <row r="13" spans="1:18" s="95" customFormat="1" ht="19.5" customHeight="1">
      <c r="A13" s="94" t="s">
        <v>9</v>
      </c>
      <c r="B13" s="95">
        <v>1464585.8643639055</v>
      </c>
      <c r="C13" s="99">
        <v>2980782.57340017</v>
      </c>
      <c r="D13" s="95">
        <v>22702180.322787452</v>
      </c>
      <c r="E13" s="99">
        <v>2644796.5002016677</v>
      </c>
      <c r="F13" s="95">
        <v>36328244.703482635</v>
      </c>
      <c r="G13" s="99">
        <v>0</v>
      </c>
      <c r="H13" s="95">
        <v>0</v>
      </c>
      <c r="I13" s="99">
        <v>0</v>
      </c>
      <c r="J13" s="95">
        <v>163.305799104</v>
      </c>
      <c r="K13" s="99">
        <v>0</v>
      </c>
      <c r="L13" s="97">
        <v>0</v>
      </c>
      <c r="M13" s="98">
        <f t="shared" si="0"/>
        <v>66120753.27003493</v>
      </c>
      <c r="N13" s="98"/>
      <c r="O13" s="98"/>
      <c r="P13" s="97">
        <f t="shared" si="1"/>
        <v>66120753.27003493</v>
      </c>
      <c r="R13" s="101"/>
    </row>
    <row r="14" spans="1:18" s="95" customFormat="1" ht="19.5" customHeight="1">
      <c r="A14" s="94" t="s">
        <v>10</v>
      </c>
      <c r="B14" s="95">
        <v>2696520.6330404617</v>
      </c>
      <c r="C14" s="99">
        <v>16842633.239944052</v>
      </c>
      <c r="D14" s="95">
        <v>41798094.01751195</v>
      </c>
      <c r="E14" s="99">
        <v>4869464.1307933405</v>
      </c>
      <c r="F14" s="95">
        <v>66885707.27645894</v>
      </c>
      <c r="G14" s="99">
        <v>12939476.791308826</v>
      </c>
      <c r="H14" s="95">
        <v>84641.62985378399</v>
      </c>
      <c r="I14" s="99">
        <v>0</v>
      </c>
      <c r="J14" s="95">
        <v>300.670290144</v>
      </c>
      <c r="K14" s="99">
        <v>0</v>
      </c>
      <c r="L14" s="97">
        <v>0</v>
      </c>
      <c r="M14" s="98">
        <f t="shared" si="0"/>
        <v>146116838.3892015</v>
      </c>
      <c r="N14" s="98"/>
      <c r="O14" s="98"/>
      <c r="P14" s="97">
        <f t="shared" si="1"/>
        <v>146116838.3892015</v>
      </c>
      <c r="R14" s="101"/>
    </row>
    <row r="15" spans="1:19" s="95" customFormat="1" ht="19.5" customHeight="1">
      <c r="A15" s="94" t="s">
        <v>11</v>
      </c>
      <c r="B15" s="95">
        <v>3756757.1761174975</v>
      </c>
      <c r="C15" s="99">
        <v>21244409.723058272</v>
      </c>
      <c r="D15" s="95">
        <v>58232556.32621213</v>
      </c>
      <c r="E15" s="99">
        <v>6784073.555030772</v>
      </c>
      <c r="F15" s="95">
        <v>93184290.04832357</v>
      </c>
      <c r="G15" s="99">
        <v>1165785.804018168</v>
      </c>
      <c r="H15" s="95">
        <v>6357.261704868</v>
      </c>
      <c r="I15" s="99">
        <v>0</v>
      </c>
      <c r="J15" s="95">
        <v>418.889904384</v>
      </c>
      <c r="K15" s="99">
        <v>0</v>
      </c>
      <c r="L15" s="97">
        <v>0</v>
      </c>
      <c r="M15" s="98">
        <f t="shared" si="0"/>
        <v>184374648.78436968</v>
      </c>
      <c r="N15" s="100">
        <v>1212218</v>
      </c>
      <c r="O15" s="98"/>
      <c r="P15" s="97">
        <f t="shared" si="1"/>
        <v>185586866.78436968</v>
      </c>
      <c r="R15" s="101"/>
      <c r="S15" s="95">
        <f>+R15-N15</f>
        <v>-1212218</v>
      </c>
    </row>
    <row r="16" spans="1:16" s="95" customFormat="1" ht="19.5" customHeight="1">
      <c r="A16" s="94" t="s">
        <v>12</v>
      </c>
      <c r="B16" s="95">
        <v>800113.7312937633</v>
      </c>
      <c r="C16" s="99">
        <v>2789113.6274387403</v>
      </c>
      <c r="D16" s="95">
        <v>12402363.458873332</v>
      </c>
      <c r="E16" s="99">
        <v>1444871.241610759</v>
      </c>
      <c r="F16" s="95">
        <v>19846379.873180434</v>
      </c>
      <c r="G16" s="99">
        <v>79461452.34213263</v>
      </c>
      <c r="H16" s="95">
        <v>9411222.559498189</v>
      </c>
      <c r="I16" s="99">
        <v>0</v>
      </c>
      <c r="J16" s="95">
        <v>89.215125888</v>
      </c>
      <c r="K16" s="99">
        <v>0</v>
      </c>
      <c r="L16" s="97">
        <v>0</v>
      </c>
      <c r="M16" s="98">
        <f t="shared" si="0"/>
        <v>126155606.04915373</v>
      </c>
      <c r="N16" s="98"/>
      <c r="O16" s="98"/>
      <c r="P16" s="97">
        <f t="shared" si="1"/>
        <v>126155606.04915373</v>
      </c>
    </row>
    <row r="17" spans="1:16" s="95" customFormat="1" ht="19.5" customHeight="1">
      <c r="A17" s="94" t="s">
        <v>13</v>
      </c>
      <c r="B17" s="95">
        <v>1168835.6707687322</v>
      </c>
      <c r="C17" s="99">
        <v>5761083.835507351</v>
      </c>
      <c r="D17" s="95">
        <v>18117830.31036056</v>
      </c>
      <c r="E17" s="99">
        <v>2110721.239756489</v>
      </c>
      <c r="F17" s="95">
        <v>28992324.246067762</v>
      </c>
      <c r="G17" s="99">
        <v>11516647.79607409</v>
      </c>
      <c r="H17" s="95">
        <v>187814.768946108</v>
      </c>
      <c r="I17" s="99">
        <v>0</v>
      </c>
      <c r="J17" s="95">
        <v>130.328748816</v>
      </c>
      <c r="K17" s="99">
        <v>0</v>
      </c>
      <c r="L17" s="97">
        <v>0</v>
      </c>
      <c r="M17" s="98">
        <f t="shared" si="0"/>
        <v>67855388.19622992</v>
      </c>
      <c r="N17" s="98"/>
      <c r="O17" s="98"/>
      <c r="P17" s="97">
        <f t="shared" si="1"/>
        <v>67855388.19622992</v>
      </c>
    </row>
    <row r="18" spans="1:16" s="95" customFormat="1" ht="19.5" customHeight="1">
      <c r="A18" s="94" t="s">
        <v>14</v>
      </c>
      <c r="B18" s="95">
        <v>1006151.6020131871</v>
      </c>
      <c r="C18" s="99">
        <v>3487493.57996487</v>
      </c>
      <c r="D18" s="95">
        <v>15596105.122102516</v>
      </c>
      <c r="E18" s="99">
        <v>1816941.0892358467</v>
      </c>
      <c r="F18" s="95">
        <v>24957035.634514447</v>
      </c>
      <c r="G18" s="99">
        <v>14660677.717574628</v>
      </c>
      <c r="H18" s="95">
        <v>146958.747197052</v>
      </c>
      <c r="I18" s="99">
        <v>0</v>
      </c>
      <c r="J18" s="95">
        <v>112.188978048</v>
      </c>
      <c r="K18" s="99">
        <v>60168.8121888</v>
      </c>
      <c r="L18" s="97">
        <v>0</v>
      </c>
      <c r="M18" s="98">
        <f t="shared" si="0"/>
        <v>61731644.49376939</v>
      </c>
      <c r="N18" s="98"/>
      <c r="O18" s="98"/>
      <c r="P18" s="97">
        <f t="shared" si="1"/>
        <v>61731644.49376939</v>
      </c>
    </row>
    <row r="19" spans="1:16" s="95" customFormat="1" ht="19.5" customHeight="1">
      <c r="A19" s="94" t="s">
        <v>15</v>
      </c>
      <c r="B19" s="95">
        <v>2685789.4939404917</v>
      </c>
      <c r="C19" s="99">
        <v>12879271.93207494</v>
      </c>
      <c r="D19" s="95">
        <v>41631753.30588543</v>
      </c>
      <c r="E19" s="99">
        <v>4850085.4928962</v>
      </c>
      <c r="F19" s="95">
        <v>66619527.28888945</v>
      </c>
      <c r="G19" s="99">
        <v>0</v>
      </c>
      <c r="H19" s="95">
        <v>0</v>
      </c>
      <c r="I19" s="99">
        <v>0</v>
      </c>
      <c r="J19" s="95">
        <v>299.4737353439999</v>
      </c>
      <c r="K19" s="99">
        <v>0</v>
      </c>
      <c r="L19" s="97">
        <v>0</v>
      </c>
      <c r="M19" s="98">
        <f t="shared" si="0"/>
        <v>128666726.98742186</v>
      </c>
      <c r="N19" s="98"/>
      <c r="O19" s="98"/>
      <c r="P19" s="97">
        <f t="shared" si="1"/>
        <v>128666726.98742186</v>
      </c>
    </row>
    <row r="20" spans="1:16" s="95" customFormat="1" ht="19.5" customHeight="1">
      <c r="A20" s="94" t="s">
        <v>16</v>
      </c>
      <c r="B20" s="95">
        <v>4178705.565528318</v>
      </c>
      <c r="C20" s="99">
        <v>20821416.187143393</v>
      </c>
      <c r="D20" s="95">
        <v>64773073.10736689</v>
      </c>
      <c r="E20" s="99">
        <v>7546041.597146316</v>
      </c>
      <c r="F20" s="95">
        <v>103650487.15955551</v>
      </c>
      <c r="G20" s="99">
        <v>2691883.9651131723</v>
      </c>
      <c r="H20" s="95">
        <v>0</v>
      </c>
      <c r="I20" s="99">
        <v>0</v>
      </c>
      <c r="J20" s="95">
        <v>465.9384391199999</v>
      </c>
      <c r="K20" s="99">
        <v>1195702.8678112</v>
      </c>
      <c r="L20" s="97">
        <v>0</v>
      </c>
      <c r="M20" s="98">
        <f t="shared" si="0"/>
        <v>204857776.38810393</v>
      </c>
      <c r="N20" s="98"/>
      <c r="O20" s="98"/>
      <c r="P20" s="97">
        <f t="shared" si="1"/>
        <v>204857776.38810393</v>
      </c>
    </row>
    <row r="21" spans="1:16" s="95" customFormat="1" ht="19.5" customHeight="1">
      <c r="A21" s="94" t="s">
        <v>17</v>
      </c>
      <c r="B21" s="95">
        <v>1090283.732556952</v>
      </c>
      <c r="C21" s="99">
        <v>1773488.52297645</v>
      </c>
      <c r="D21" s="95">
        <v>16900216.301254433</v>
      </c>
      <c r="E21" s="99">
        <v>1968869.6103494244</v>
      </c>
      <c r="F21" s="95">
        <v>27043886.737059172</v>
      </c>
      <c r="G21" s="99">
        <v>0</v>
      </c>
      <c r="H21" s="95">
        <v>0</v>
      </c>
      <c r="I21" s="99">
        <v>0</v>
      </c>
      <c r="J21" s="95">
        <v>121.56996767999999</v>
      </c>
      <c r="K21" s="99">
        <v>0</v>
      </c>
      <c r="L21" s="97">
        <v>0</v>
      </c>
      <c r="M21" s="98">
        <f t="shared" si="0"/>
        <v>48776866.474164106</v>
      </c>
      <c r="N21" s="98"/>
      <c r="O21" s="98"/>
      <c r="P21" s="97">
        <f t="shared" si="1"/>
        <v>48776866.474164106</v>
      </c>
    </row>
    <row r="22" spans="1:16" s="95" customFormat="1" ht="19.5" customHeight="1">
      <c r="A22" s="94" t="s">
        <v>18</v>
      </c>
      <c r="B22" s="95">
        <v>1676203.9274153141</v>
      </c>
      <c r="C22" s="99">
        <v>5036266.78698654</v>
      </c>
      <c r="D22" s="95">
        <v>25982419.15606242</v>
      </c>
      <c r="E22" s="99">
        <v>3026943.2395332684</v>
      </c>
      <c r="F22" s="95">
        <v>41577314.05835278</v>
      </c>
      <c r="G22" s="99">
        <v>0</v>
      </c>
      <c r="H22" s="95">
        <v>0</v>
      </c>
      <c r="I22" s="99">
        <v>0</v>
      </c>
      <c r="J22" s="95">
        <v>186.90185975999998</v>
      </c>
      <c r="K22" s="99">
        <v>0</v>
      </c>
      <c r="L22" s="97">
        <v>0</v>
      </c>
      <c r="M22" s="98">
        <f t="shared" si="0"/>
        <v>77299334.07021008</v>
      </c>
      <c r="N22" s="98"/>
      <c r="O22" s="98"/>
      <c r="P22" s="97">
        <f t="shared" si="1"/>
        <v>77299334.07021008</v>
      </c>
    </row>
    <row r="23" spans="1:16" s="95" customFormat="1" ht="19.5" customHeight="1">
      <c r="A23" s="94" t="s">
        <v>19</v>
      </c>
      <c r="B23" s="95">
        <v>937472.3117733793</v>
      </c>
      <c r="C23" s="99">
        <v>3123983.51003802</v>
      </c>
      <c r="D23" s="95">
        <v>14531524.56769279</v>
      </c>
      <c r="E23" s="99">
        <v>1692917.806694151</v>
      </c>
      <c r="F23" s="95">
        <v>23253483.714069776</v>
      </c>
      <c r="G23" s="99">
        <v>10886339.612978483</v>
      </c>
      <c r="H23" s="95">
        <v>0</v>
      </c>
      <c r="I23" s="99">
        <v>0</v>
      </c>
      <c r="J23" s="95">
        <v>104.531027328</v>
      </c>
      <c r="K23" s="99">
        <v>0</v>
      </c>
      <c r="L23" s="97">
        <v>0</v>
      </c>
      <c r="M23" s="98">
        <f t="shared" si="0"/>
        <v>54425826.05427392</v>
      </c>
      <c r="N23" s="98"/>
      <c r="O23" s="98"/>
      <c r="P23" s="97">
        <f t="shared" si="1"/>
        <v>54425826.05427392</v>
      </c>
    </row>
    <row r="24" spans="1:16" s="95" customFormat="1" ht="19.5" customHeight="1">
      <c r="A24" s="102" t="s">
        <v>1</v>
      </c>
      <c r="B24" s="103">
        <f>SUM(B6:B23)</f>
        <v>42924556.39988</v>
      </c>
      <c r="C24" s="103">
        <f>SUM(C6:C23)</f>
        <v>220309133.28900006</v>
      </c>
      <c r="D24" s="103">
        <f>SUM(D6:D23)</f>
        <v>665362846.5060799</v>
      </c>
      <c r="E24" s="103">
        <f>SUM(E6:E23)</f>
        <v>77514551.58856003</v>
      </c>
      <c r="F24" s="103">
        <f>SUM(F6:F23)</f>
        <v>1064719950.27792</v>
      </c>
      <c r="G24" s="103">
        <f>SUM(G6:G23)</f>
        <v>133322264.0292</v>
      </c>
      <c r="H24" s="103">
        <f>SUM(H6:H23)</f>
        <v>9836994.967200002</v>
      </c>
      <c r="I24" s="103">
        <f>SUM(I6:I23)</f>
        <v>0</v>
      </c>
      <c r="J24" s="103">
        <f>SUM(J6:J23)</f>
        <v>4786.2192</v>
      </c>
      <c r="K24" s="103">
        <f>SUM(K6:K23)</f>
        <v>1255871.68</v>
      </c>
      <c r="L24" s="103">
        <f>SUM(L6:L23)</f>
        <v>13000000</v>
      </c>
      <c r="M24" s="103">
        <f>SUM(M6:M23)</f>
        <v>2228250954.9570403</v>
      </c>
      <c r="N24" s="104">
        <f>SUM(N6:N23)</f>
        <v>35264969</v>
      </c>
      <c r="O24" s="104"/>
      <c r="P24" s="105">
        <f>SUM(P6:P23)</f>
        <v>2263515923.9570403</v>
      </c>
    </row>
    <row r="25" s="51" customFormat="1" ht="12.75" customHeight="1">
      <c r="A25" s="45" t="s">
        <v>39</v>
      </c>
    </row>
    <row r="26" spans="17:18" s="51" customFormat="1" ht="12.75" customHeight="1">
      <c r="Q26" s="106"/>
      <c r="R26" s="107"/>
    </row>
    <row r="27" spans="1:13" s="53" customFormat="1" ht="12.75">
      <c r="A27" s="62"/>
      <c r="M27" s="108"/>
    </row>
    <row r="28" s="53" customFormat="1" ht="12.75">
      <c r="A28" s="63"/>
    </row>
    <row r="29" spans="1:13" ht="12.75">
      <c r="A29" s="64"/>
      <c r="M29" s="109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53" spans="2:16" ht="12.75" customHeight="1"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</row>
    <row r="54" ht="12.75" customHeight="1">
      <c r="P54" s="110"/>
    </row>
  </sheetData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P33"/>
  <sheetViews>
    <sheetView showGridLines="0" zoomScale="75" zoomScaleNormal="75" workbookViewId="0" topLeftCell="A1">
      <pane xSplit="1" ySplit="5" topLeftCell="F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5" sqref="M5"/>
    </sheetView>
  </sheetViews>
  <sheetFormatPr defaultColWidth="11.421875" defaultRowHeight="12" customHeight="1"/>
  <cols>
    <col min="1" max="1" width="15.7109375" style="20" customWidth="1"/>
    <col min="2" max="13" width="14.140625" style="20" customWidth="1"/>
    <col min="14" max="16384" width="11.421875" style="20" customWidth="1"/>
  </cols>
  <sheetData>
    <row r="2" spans="1:8" ht="12">
      <c r="A2" s="16" t="s">
        <v>45</v>
      </c>
      <c r="B2" s="17"/>
      <c r="C2" s="18"/>
      <c r="D2" s="18"/>
      <c r="E2" s="19"/>
      <c r="F2" s="19"/>
      <c r="G2" s="19"/>
      <c r="H2" s="19"/>
    </row>
    <row r="3" spans="1:8" ht="12">
      <c r="A3" s="21" t="s">
        <v>35</v>
      </c>
      <c r="B3" s="17"/>
      <c r="C3" s="18"/>
      <c r="D3" s="18"/>
      <c r="E3" s="19"/>
      <c r="F3" s="19"/>
      <c r="G3" s="19"/>
      <c r="H3" s="19"/>
    </row>
    <row r="4" spans="1:8" ht="12">
      <c r="A4" s="21"/>
      <c r="B4" s="17"/>
      <c r="C4" s="18"/>
      <c r="D4" s="18"/>
      <c r="E4" s="19"/>
      <c r="F4" s="19"/>
      <c r="G4" s="19"/>
      <c r="H4" s="19"/>
    </row>
    <row r="5" spans="1:13" ht="18" customHeight="1">
      <c r="A5" s="22" t="s">
        <v>0</v>
      </c>
      <c r="B5" s="22" t="s">
        <v>20</v>
      </c>
      <c r="C5" s="22" t="s">
        <v>21</v>
      </c>
      <c r="D5" s="22" t="s">
        <v>22</v>
      </c>
      <c r="E5" s="22" t="s">
        <v>23</v>
      </c>
      <c r="F5" s="22" t="s">
        <v>24</v>
      </c>
      <c r="G5" s="22" t="s">
        <v>25</v>
      </c>
      <c r="H5" s="22" t="s">
        <v>26</v>
      </c>
      <c r="I5" s="22" t="s">
        <v>27</v>
      </c>
      <c r="J5" s="22" t="s">
        <v>28</v>
      </c>
      <c r="K5" s="22" t="s">
        <v>29</v>
      </c>
      <c r="L5" s="22" t="s">
        <v>30</v>
      </c>
      <c r="M5" s="22" t="s">
        <v>31</v>
      </c>
    </row>
    <row r="6" spans="1:16" ht="17.25" customHeight="1">
      <c r="A6" s="23" t="s">
        <v>2</v>
      </c>
      <c r="B6" s="24">
        <v>101065.447484736</v>
      </c>
      <c r="C6" s="24">
        <v>6500846.99001094</v>
      </c>
      <c r="D6" s="24">
        <v>4648031.791116</v>
      </c>
      <c r="E6" s="24">
        <v>706707.521514624</v>
      </c>
      <c r="F6" s="24">
        <v>8621187.34986889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2083249.3590000002</v>
      </c>
      <c r="M6" s="24">
        <f aca="true" t="shared" si="0" ref="M6:M23">SUM(B6:L6)</f>
        <v>22661088.45899519</v>
      </c>
      <c r="N6" s="31"/>
      <c r="O6" s="31"/>
      <c r="P6" s="30"/>
    </row>
    <row r="7" spans="1:16" ht="17.25" customHeight="1">
      <c r="A7" s="23" t="s">
        <v>4</v>
      </c>
      <c r="B7" s="24">
        <v>60379.639208456</v>
      </c>
      <c r="C7" s="24">
        <v>1157964.85436156</v>
      </c>
      <c r="D7" s="24">
        <v>2776878.6421235</v>
      </c>
      <c r="E7" s="24">
        <v>422209.036193104</v>
      </c>
      <c r="F7" s="24">
        <v>5150565.249436081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f t="shared" si="0"/>
        <v>9567997.4213227</v>
      </c>
      <c r="N7" s="31"/>
      <c r="O7" s="31"/>
      <c r="P7" s="30"/>
    </row>
    <row r="8" spans="1:16" ht="17.25" customHeight="1">
      <c r="A8" s="23" t="s">
        <v>3</v>
      </c>
      <c r="B8" s="24">
        <v>171260.34005167198</v>
      </c>
      <c r="C8" s="24">
        <v>6710306.58835936</v>
      </c>
      <c r="D8" s="24">
        <v>7876317.0294945</v>
      </c>
      <c r="E8" s="24">
        <v>1197550.4335440479</v>
      </c>
      <c r="F8" s="24">
        <v>14609023.300576698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f t="shared" si="0"/>
        <v>30564457.692026276</v>
      </c>
      <c r="N8" s="31"/>
      <c r="O8" s="31"/>
      <c r="P8" s="30"/>
    </row>
    <row r="9" spans="1:16" ht="17.25" customHeight="1">
      <c r="A9" s="23" t="s">
        <v>5</v>
      </c>
      <c r="B9" s="24">
        <v>202653.319745004</v>
      </c>
      <c r="C9" s="24">
        <v>7275515.02834716</v>
      </c>
      <c r="D9" s="24">
        <v>9320090.062355252</v>
      </c>
      <c r="E9" s="24">
        <v>1417068.136420536</v>
      </c>
      <c r="F9" s="24">
        <v>17286939.108031277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f t="shared" si="0"/>
        <v>35502265.654899225</v>
      </c>
      <c r="N9" s="31"/>
      <c r="O9" s="31"/>
      <c r="P9" s="30"/>
    </row>
    <row r="10" spans="1:16" ht="17.25" customHeight="1">
      <c r="A10" s="23" t="s">
        <v>6</v>
      </c>
      <c r="B10" s="24">
        <v>47303.188766351996</v>
      </c>
      <c r="C10" s="24">
        <v>887709.72633378</v>
      </c>
      <c r="D10" s="24">
        <v>2175488.563887</v>
      </c>
      <c r="E10" s="24">
        <v>330771.00161116803</v>
      </c>
      <c r="F10" s="24">
        <v>4035104.605483747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f t="shared" si="0"/>
        <v>7476377.086082047</v>
      </c>
      <c r="N10" s="31"/>
      <c r="O10" s="31"/>
      <c r="P10" s="30"/>
    </row>
    <row r="11" spans="1:16" ht="17.25" customHeight="1">
      <c r="A11" s="23" t="s">
        <v>7</v>
      </c>
      <c r="B11" s="24">
        <v>38691.095496976</v>
      </c>
      <c r="C11" s="24">
        <v>322501.28634598</v>
      </c>
      <c r="D11" s="24">
        <v>1779415.679431</v>
      </c>
      <c r="E11" s="24">
        <v>270550.310554784</v>
      </c>
      <c r="F11" s="24">
        <v>3300467.086948554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83416.641</v>
      </c>
      <c r="M11" s="24">
        <f t="shared" si="0"/>
        <v>5795042.099777294</v>
      </c>
      <c r="N11" s="31"/>
      <c r="O11" s="31"/>
      <c r="P11" s="30"/>
    </row>
    <row r="12" spans="1:16" ht="17.25" customHeight="1">
      <c r="A12" s="23" t="s">
        <v>8</v>
      </c>
      <c r="B12" s="24">
        <v>170991.21213700398</v>
      </c>
      <c r="C12" s="24">
        <v>3876189.9821348195</v>
      </c>
      <c r="D12" s="24">
        <v>7863939.75185525</v>
      </c>
      <c r="E12" s="24">
        <v>1195668.536948536</v>
      </c>
      <c r="F12" s="24">
        <v>14586065.878122475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f t="shared" si="0"/>
        <v>27692855.361198083</v>
      </c>
      <c r="N12" s="31"/>
      <c r="O12" s="31"/>
      <c r="P12" s="30"/>
    </row>
    <row r="13" spans="1:16" ht="17.25" customHeight="1">
      <c r="A13" s="23" t="s">
        <v>9</v>
      </c>
      <c r="B13" s="24">
        <v>53825.582933599995</v>
      </c>
      <c r="C13" s="24">
        <v>623629.1442890599</v>
      </c>
      <c r="D13" s="24">
        <v>2475455.52785</v>
      </c>
      <c r="E13" s="24">
        <v>376379.31910240004</v>
      </c>
      <c r="F13" s="24">
        <v>4591484.49084496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f t="shared" si="0"/>
        <v>8120774.06502002</v>
      </c>
      <c r="N13" s="31"/>
      <c r="O13" s="31"/>
      <c r="P13" s="30"/>
    </row>
    <row r="14" spans="1:16" ht="17.25" customHeight="1">
      <c r="A14" s="23" t="s">
        <v>10</v>
      </c>
      <c r="B14" s="24">
        <v>99355.693673904</v>
      </c>
      <c r="C14" s="24">
        <v>3741774.86573436</v>
      </c>
      <c r="D14" s="24">
        <v>4569399.674349001</v>
      </c>
      <c r="E14" s="24">
        <v>694751.9431431361</v>
      </c>
      <c r="F14" s="24">
        <v>8475340.195453815</v>
      </c>
      <c r="G14" s="24">
        <v>1857657.631188216</v>
      </c>
      <c r="H14" s="24">
        <v>20346.620173020005</v>
      </c>
      <c r="I14" s="24">
        <v>0</v>
      </c>
      <c r="J14" s="24">
        <v>0</v>
      </c>
      <c r="K14" s="24">
        <v>0</v>
      </c>
      <c r="L14" s="24">
        <v>0</v>
      </c>
      <c r="M14" s="24">
        <f t="shared" si="0"/>
        <v>19458626.623715453</v>
      </c>
      <c r="N14" s="31"/>
      <c r="O14" s="31"/>
      <c r="P14" s="30"/>
    </row>
    <row r="15" spans="1:16" ht="17.25" customHeight="1">
      <c r="A15" s="23" t="s">
        <v>11</v>
      </c>
      <c r="B15" s="24">
        <v>138363.41024696</v>
      </c>
      <c r="C15" s="24">
        <v>4381077.85751888</v>
      </c>
      <c r="D15" s="24">
        <v>6363376.856885</v>
      </c>
      <c r="E15" s="24">
        <v>967516.24969264</v>
      </c>
      <c r="F15" s="24">
        <v>11802816.014701458</v>
      </c>
      <c r="G15" s="24">
        <v>150729.3042036</v>
      </c>
      <c r="H15" s="24">
        <v>1400.4236717400001</v>
      </c>
      <c r="I15" s="24">
        <v>0</v>
      </c>
      <c r="J15" s="24">
        <v>0</v>
      </c>
      <c r="K15" s="24">
        <v>0</v>
      </c>
      <c r="L15" s="24">
        <v>0</v>
      </c>
      <c r="M15" s="24">
        <f t="shared" si="0"/>
        <v>23805280.116920277</v>
      </c>
      <c r="N15" s="31"/>
      <c r="O15" s="31"/>
      <c r="P15" s="30"/>
    </row>
    <row r="16" spans="1:16" ht="17.25" customHeight="1">
      <c r="A16" s="23" t="s">
        <v>12</v>
      </c>
      <c r="B16" s="24">
        <v>29445.76007544</v>
      </c>
      <c r="C16" s="24">
        <v>583732.0779369801</v>
      </c>
      <c r="D16" s="24">
        <v>1354219.7887650002</v>
      </c>
      <c r="E16" s="24">
        <v>205901.62750896002</v>
      </c>
      <c r="F16" s="24">
        <v>2511812.1038151844</v>
      </c>
      <c r="G16" s="24">
        <v>11096647.806493174</v>
      </c>
      <c r="H16" s="24">
        <v>1732341.1972841402</v>
      </c>
      <c r="I16" s="24">
        <v>0</v>
      </c>
      <c r="J16" s="24">
        <v>0</v>
      </c>
      <c r="K16" s="24">
        <v>0</v>
      </c>
      <c r="L16" s="24">
        <v>0</v>
      </c>
      <c r="M16" s="24">
        <f t="shared" si="0"/>
        <v>17514100.36187888</v>
      </c>
      <c r="N16" s="31"/>
      <c r="O16" s="31"/>
      <c r="P16" s="30"/>
    </row>
    <row r="17" spans="1:16" ht="17.25" customHeight="1">
      <c r="A17" s="23" t="s">
        <v>13</v>
      </c>
      <c r="B17" s="24">
        <v>43107.959508292</v>
      </c>
      <c r="C17" s="24">
        <v>1258182.48531738</v>
      </c>
      <c r="D17" s="24">
        <v>1982548.64774575</v>
      </c>
      <c r="E17" s="24">
        <v>301435.554681128</v>
      </c>
      <c r="F17" s="24">
        <v>3677238.902520831</v>
      </c>
      <c r="G17" s="24">
        <v>1655942.875664688</v>
      </c>
      <c r="H17" s="24">
        <v>43949.52113706001</v>
      </c>
      <c r="I17" s="24">
        <v>0</v>
      </c>
      <c r="J17" s="24">
        <v>0</v>
      </c>
      <c r="K17" s="24">
        <v>0</v>
      </c>
      <c r="L17" s="24">
        <v>0</v>
      </c>
      <c r="M17" s="24">
        <f t="shared" si="0"/>
        <v>8962405.94657513</v>
      </c>
      <c r="N17" s="31"/>
      <c r="O17" s="31"/>
      <c r="P17" s="30"/>
    </row>
    <row r="18" spans="1:16" ht="17.25" customHeight="1">
      <c r="A18" s="23" t="s">
        <v>14</v>
      </c>
      <c r="B18" s="24">
        <v>37028.834847556</v>
      </c>
      <c r="C18" s="24">
        <v>730971.25137918</v>
      </c>
      <c r="D18" s="24">
        <v>1702967.7881297502</v>
      </c>
      <c r="E18" s="24">
        <v>258926.83158250398</v>
      </c>
      <c r="F18" s="24">
        <v>3158671.2423783415</v>
      </c>
      <c r="G18" s="24">
        <v>1998028.11977388</v>
      </c>
      <c r="H18" s="24">
        <v>43888.44373404</v>
      </c>
      <c r="I18" s="24">
        <v>0</v>
      </c>
      <c r="J18" s="24">
        <v>0</v>
      </c>
      <c r="K18" s="24">
        <v>11622.8342025</v>
      </c>
      <c r="L18" s="24">
        <v>0</v>
      </c>
      <c r="M18" s="24">
        <f t="shared" si="0"/>
        <v>7942105.346027751</v>
      </c>
      <c r="N18" s="31"/>
      <c r="O18" s="31"/>
      <c r="P18" s="30"/>
    </row>
    <row r="19" spans="1:16" ht="17.25" customHeight="1">
      <c r="A19" s="23" t="s">
        <v>15</v>
      </c>
      <c r="B19" s="24">
        <v>98975.748382608</v>
      </c>
      <c r="C19" s="24">
        <v>2725349.60390756</v>
      </c>
      <c r="D19" s="24">
        <v>4551925.870623</v>
      </c>
      <c r="E19" s="24">
        <v>692095.147949472</v>
      </c>
      <c r="F19" s="24">
        <v>8442929.71669491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f t="shared" si="0"/>
        <v>16511276.08755755</v>
      </c>
      <c r="N19" s="31"/>
      <c r="O19" s="31"/>
      <c r="P19" s="30"/>
    </row>
    <row r="20" spans="1:16" ht="17.25" customHeight="1">
      <c r="A20" s="23" t="s">
        <v>16</v>
      </c>
      <c r="B20" s="24">
        <v>154352.77458899998</v>
      </c>
      <c r="C20" s="24">
        <v>4581988.08450614</v>
      </c>
      <c r="D20" s="24">
        <v>7098732.763687501</v>
      </c>
      <c r="E20" s="24">
        <v>1079323.047426</v>
      </c>
      <c r="F20" s="24">
        <v>13166756.995805401</v>
      </c>
      <c r="G20" s="24">
        <v>393435.166154496</v>
      </c>
      <c r="H20" s="24">
        <v>0</v>
      </c>
      <c r="I20" s="24">
        <v>0</v>
      </c>
      <c r="J20" s="24">
        <v>0</v>
      </c>
      <c r="K20" s="24">
        <v>212972.9957975</v>
      </c>
      <c r="L20" s="24">
        <v>0</v>
      </c>
      <c r="M20" s="24">
        <f t="shared" si="0"/>
        <v>26687561.82796604</v>
      </c>
      <c r="N20" s="31"/>
      <c r="O20" s="31"/>
      <c r="P20" s="30"/>
    </row>
    <row r="21" spans="1:16" ht="17.25" customHeight="1">
      <c r="A21" s="23" t="s">
        <v>17</v>
      </c>
      <c r="B21" s="24">
        <v>40179.214554551996</v>
      </c>
      <c r="C21" s="24">
        <v>370947.72405922005</v>
      </c>
      <c r="D21" s="24">
        <v>1847854.7440245</v>
      </c>
      <c r="E21" s="24">
        <v>280956.091729968</v>
      </c>
      <c r="F21" s="24">
        <v>3427408.128754267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f t="shared" si="0"/>
        <v>5967345.903122507</v>
      </c>
      <c r="N21" s="31"/>
      <c r="O21" s="31"/>
      <c r="P21" s="30"/>
    </row>
    <row r="22" spans="1:16" ht="17.25" customHeight="1">
      <c r="A22" s="23" t="s">
        <v>18</v>
      </c>
      <c r="B22" s="24">
        <v>61677.78562038399</v>
      </c>
      <c r="C22" s="24">
        <v>1080070.58195988</v>
      </c>
      <c r="D22" s="24">
        <v>2836580.804854</v>
      </c>
      <c r="E22" s="24">
        <v>431286.419771456</v>
      </c>
      <c r="F22" s="24">
        <v>5261301.051862342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f t="shared" si="0"/>
        <v>9670916.644068062</v>
      </c>
      <c r="N22" s="31"/>
      <c r="O22" s="31"/>
      <c r="P22" s="30"/>
    </row>
    <row r="23" spans="1:16" ht="17.25" customHeight="1">
      <c r="A23" s="23" t="s">
        <v>19</v>
      </c>
      <c r="B23" s="24">
        <v>34448.373077504</v>
      </c>
      <c r="C23" s="24">
        <v>687749.4294977599</v>
      </c>
      <c r="D23" s="24">
        <v>1584291.5378240002</v>
      </c>
      <c r="E23" s="24">
        <v>240882.76422553603</v>
      </c>
      <c r="F23" s="24">
        <v>2938550.0741407746</v>
      </c>
      <c r="G23" s="24">
        <v>1491406.546921944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f t="shared" si="0"/>
        <v>6977328.725687519</v>
      </c>
      <c r="N23" s="31"/>
      <c r="O23" s="31"/>
      <c r="P23" s="30"/>
    </row>
    <row r="24" spans="1:15" ht="18" customHeight="1">
      <c r="A24" s="25" t="s">
        <v>1</v>
      </c>
      <c r="B24" s="26">
        <f aca="true" t="shared" si="1" ref="B24:M24">SUM(B6:B23)</f>
        <v>1583105.3804</v>
      </c>
      <c r="C24" s="26">
        <f t="shared" si="1"/>
        <v>47496507.562</v>
      </c>
      <c r="D24" s="26">
        <f t="shared" si="1"/>
        <v>72807515.525</v>
      </c>
      <c r="E24" s="26">
        <f t="shared" si="1"/>
        <v>11069979.9736</v>
      </c>
      <c r="F24" s="26">
        <f t="shared" si="1"/>
        <v>135043661.49544004</v>
      </c>
      <c r="G24" s="26">
        <f t="shared" si="1"/>
        <v>18643847.450399995</v>
      </c>
      <c r="H24" s="26">
        <f t="shared" si="1"/>
        <v>1841926.206</v>
      </c>
      <c r="I24" s="26">
        <f t="shared" si="1"/>
        <v>0</v>
      </c>
      <c r="J24" s="26">
        <f t="shared" si="1"/>
        <v>0</v>
      </c>
      <c r="K24" s="26">
        <f t="shared" si="1"/>
        <v>224595.83000000002</v>
      </c>
      <c r="L24" s="26">
        <f t="shared" si="1"/>
        <v>2166666</v>
      </c>
      <c r="M24" s="26">
        <f t="shared" si="1"/>
        <v>290877805.42284</v>
      </c>
      <c r="O24" s="31"/>
    </row>
    <row r="25" ht="12">
      <c r="A25" s="27"/>
    </row>
    <row r="26" ht="12" customHeight="1">
      <c r="M26" s="30"/>
    </row>
    <row r="27" ht="12">
      <c r="A27" s="18" t="s">
        <v>32</v>
      </c>
    </row>
    <row r="28" ht="12">
      <c r="A28" s="28" t="s">
        <v>33</v>
      </c>
    </row>
    <row r="29" ht="12">
      <c r="A29" s="29" t="s">
        <v>34</v>
      </c>
    </row>
    <row r="30" ht="12">
      <c r="A30" s="28" t="s">
        <v>40</v>
      </c>
    </row>
    <row r="31" ht="12">
      <c r="A31" s="28"/>
    </row>
    <row r="32" ht="12">
      <c r="A32" s="28"/>
    </row>
    <row r="33" ht="12">
      <c r="A33" s="28"/>
    </row>
  </sheetData>
  <printOptions/>
  <pageMargins left="0.7874015748031497" right="0.5905511811023623" top="0.984251968503937" bottom="0.5905511811023623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2:M33"/>
  <sheetViews>
    <sheetView showGridLines="0" zoomScale="75" zoomScaleNormal="75" workbookViewId="0" topLeftCell="C1">
      <selection activeCell="C11" sqref="C11"/>
    </sheetView>
  </sheetViews>
  <sheetFormatPr defaultColWidth="11.421875" defaultRowHeight="12" customHeight="1"/>
  <cols>
    <col min="1" max="1" width="14.00390625" style="20" customWidth="1"/>
    <col min="2" max="2" width="12.57421875" style="20" customWidth="1"/>
    <col min="3" max="3" width="14.57421875" style="20" customWidth="1"/>
    <col min="4" max="4" width="13.7109375" style="20" customWidth="1"/>
    <col min="5" max="5" width="11.8515625" style="20" customWidth="1"/>
    <col min="6" max="6" width="12.57421875" style="20" customWidth="1"/>
    <col min="7" max="7" width="12.140625" style="20" customWidth="1"/>
    <col min="8" max="8" width="13.00390625" style="20" customWidth="1"/>
    <col min="9" max="9" width="9.00390625" style="20" customWidth="1"/>
    <col min="10" max="10" width="8.8515625" style="20" customWidth="1"/>
    <col min="11" max="11" width="9.57421875" style="20" customWidth="1"/>
    <col min="12" max="12" width="11.421875" style="20" customWidth="1"/>
    <col min="13" max="13" width="12.28125" style="20" customWidth="1"/>
    <col min="14" max="16384" width="11.421875" style="20" customWidth="1"/>
  </cols>
  <sheetData>
    <row r="2" spans="1:8" ht="12">
      <c r="A2" s="16" t="s">
        <v>46</v>
      </c>
      <c r="B2" s="17"/>
      <c r="C2" s="18"/>
      <c r="D2" s="18"/>
      <c r="E2" s="19"/>
      <c r="F2" s="19"/>
      <c r="G2" s="19"/>
      <c r="H2" s="19"/>
    </row>
    <row r="3" spans="1:8" s="49" customFormat="1" ht="12">
      <c r="A3" s="46" t="s">
        <v>35</v>
      </c>
      <c r="B3" s="47"/>
      <c r="C3" s="12"/>
      <c r="D3" s="12"/>
      <c r="E3" s="48"/>
      <c r="F3" s="48"/>
      <c r="G3" s="48"/>
      <c r="H3" s="48"/>
    </row>
    <row r="4" spans="1:8" ht="12">
      <c r="A4" s="21"/>
      <c r="B4" s="17"/>
      <c r="C4" s="18"/>
      <c r="D4" s="18"/>
      <c r="E4" s="19"/>
      <c r="F4" s="19"/>
      <c r="G4" s="19"/>
      <c r="H4" s="19"/>
    </row>
    <row r="5" spans="1:13" ht="24">
      <c r="A5" s="22" t="s">
        <v>0</v>
      </c>
      <c r="B5" s="32" t="s">
        <v>20</v>
      </c>
      <c r="C5" s="32" t="s">
        <v>21</v>
      </c>
      <c r="D5" s="32" t="s">
        <v>22</v>
      </c>
      <c r="E5" s="32" t="s">
        <v>23</v>
      </c>
      <c r="F5" s="32" t="s">
        <v>24</v>
      </c>
      <c r="G5" s="32" t="s">
        <v>25</v>
      </c>
      <c r="H5" s="32" t="s">
        <v>26</v>
      </c>
      <c r="I5" s="32" t="s">
        <v>27</v>
      </c>
      <c r="J5" s="32" t="s">
        <v>28</v>
      </c>
      <c r="K5" s="32" t="s">
        <v>29</v>
      </c>
      <c r="L5" s="32" t="s">
        <v>30</v>
      </c>
      <c r="M5" s="22" t="s">
        <v>31</v>
      </c>
    </row>
    <row r="6" spans="1:13" ht="15.75" customHeight="1">
      <c r="A6" s="23" t="s">
        <v>2</v>
      </c>
      <c r="B6" s="24">
        <v>946991.228637485</v>
      </c>
      <c r="C6" s="24">
        <v>9294314.19822955</v>
      </c>
      <c r="D6" s="24">
        <v>7409654.95313568</v>
      </c>
      <c r="E6" s="24">
        <v>1032552.0012911041</v>
      </c>
      <c r="F6" s="24">
        <v>13948183.316954346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3124874.0385000003</v>
      </c>
      <c r="M6" s="24">
        <f>SUM(B6:L6)</f>
        <v>35756569.73674817</v>
      </c>
    </row>
    <row r="7" spans="1:13" ht="15.75" customHeight="1">
      <c r="A7" s="23" t="s">
        <v>4</v>
      </c>
      <c r="B7" s="24">
        <v>565761.9902918808</v>
      </c>
      <c r="C7" s="24">
        <v>1655551.8386267005</v>
      </c>
      <c r="D7" s="24">
        <v>4426758.143994279</v>
      </c>
      <c r="E7" s="24">
        <v>616878.6549066841</v>
      </c>
      <c r="F7" s="24">
        <v>8333078.190924791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f aca="true" t="shared" si="0" ref="M7:M23">SUM(B7:L7)</f>
        <v>15598028.818744335</v>
      </c>
    </row>
    <row r="8" spans="1:13" ht="15.75" customHeight="1">
      <c r="A8" s="23" t="s">
        <v>3</v>
      </c>
      <c r="B8" s="24">
        <v>1604722.9184524296</v>
      </c>
      <c r="C8" s="24">
        <v>9593780.301935202</v>
      </c>
      <c r="D8" s="24">
        <v>12556022.444082357</v>
      </c>
      <c r="E8" s="24">
        <v>1749709.8292555078</v>
      </c>
      <c r="F8" s="24">
        <v>23635878.308711167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f t="shared" si="0"/>
        <v>49140113.802436665</v>
      </c>
    </row>
    <row r="9" spans="1:13" ht="15.75" customHeight="1">
      <c r="A9" s="23" t="s">
        <v>5</v>
      </c>
      <c r="B9" s="24">
        <v>1898877.6187011972</v>
      </c>
      <c r="C9" s="24">
        <v>10401863.4389187</v>
      </c>
      <c r="D9" s="24">
        <v>14857611.69409302</v>
      </c>
      <c r="E9" s="24">
        <v>2070441.4424385063</v>
      </c>
      <c r="F9" s="24">
        <v>27968467.205565877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f t="shared" si="0"/>
        <v>57197261.3997173</v>
      </c>
    </row>
    <row r="10" spans="1:13" ht="15.75" customHeight="1">
      <c r="A10" s="23" t="s">
        <v>6</v>
      </c>
      <c r="B10" s="24">
        <v>443234.6164111536</v>
      </c>
      <c r="C10" s="24">
        <v>1269165.86808585</v>
      </c>
      <c r="D10" s="24">
        <v>3468052.78821576</v>
      </c>
      <c r="E10" s="24">
        <v>483280.91789752804</v>
      </c>
      <c r="F10" s="24">
        <v>6528379.033687278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f t="shared" si="0"/>
        <v>12192113.224297568</v>
      </c>
    </row>
    <row r="11" spans="1:13" ht="15.75" customHeight="1">
      <c r="A11" s="23" t="s">
        <v>7</v>
      </c>
      <c r="B11" s="24">
        <v>362538.6219909168</v>
      </c>
      <c r="C11" s="24">
        <v>461082.73110235005</v>
      </c>
      <c r="D11" s="24">
        <v>2836653.61927688</v>
      </c>
      <c r="E11" s="24">
        <v>395294.030569464</v>
      </c>
      <c r="F11" s="24">
        <v>5339812.034247559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125124.9615</v>
      </c>
      <c r="M11" s="24">
        <f t="shared" si="0"/>
        <v>9520505.99868717</v>
      </c>
    </row>
    <row r="12" spans="1:13" ht="15.75" customHeight="1">
      <c r="A12" s="23" t="s">
        <v>8</v>
      </c>
      <c r="B12" s="24">
        <v>1602201.1686267972</v>
      </c>
      <c r="C12" s="24">
        <v>5541820.57220365</v>
      </c>
      <c r="D12" s="24">
        <v>12536291.220053019</v>
      </c>
      <c r="E12" s="24">
        <v>1746960.2390265062</v>
      </c>
      <c r="F12" s="24">
        <v>23598735.589978676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f t="shared" si="0"/>
        <v>45026008.78988865</v>
      </c>
    </row>
    <row r="13" spans="1:13" ht="15.75" customHeight="1">
      <c r="A13" s="23" t="s">
        <v>9</v>
      </c>
      <c r="B13" s="24">
        <v>504349.96512648003</v>
      </c>
      <c r="C13" s="24">
        <v>891607.69652045</v>
      </c>
      <c r="D13" s="24">
        <v>3946244.805868</v>
      </c>
      <c r="E13" s="24">
        <v>549918.0458004</v>
      </c>
      <c r="F13" s="24">
        <v>7428543.74649824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f t="shared" si="0"/>
        <v>13320664.25981357</v>
      </c>
    </row>
    <row r="14" spans="1:13" ht="15.75" customHeight="1">
      <c r="A14" s="23" t="s">
        <v>10</v>
      </c>
      <c r="B14" s="24">
        <v>930970.7003334671</v>
      </c>
      <c r="C14" s="24">
        <v>5349646.1791227</v>
      </c>
      <c r="D14" s="24">
        <v>7284303.647537518</v>
      </c>
      <c r="E14" s="24">
        <v>1015084.016306856</v>
      </c>
      <c r="F14" s="24">
        <v>13712217.809712633</v>
      </c>
      <c r="G14" s="24">
        <v>2997389.05492632</v>
      </c>
      <c r="H14" s="24">
        <v>26209.24185876</v>
      </c>
      <c r="I14" s="24">
        <v>0</v>
      </c>
      <c r="J14" s="24">
        <v>0</v>
      </c>
      <c r="K14" s="24">
        <v>0</v>
      </c>
      <c r="L14" s="24">
        <v>0</v>
      </c>
      <c r="M14" s="24">
        <f t="shared" si="0"/>
        <v>31315820.649798255</v>
      </c>
    </row>
    <row r="15" spans="1:13" ht="15.75" customHeight="1">
      <c r="A15" s="23" t="s">
        <v>11</v>
      </c>
      <c r="B15" s="24">
        <v>1296476.086825128</v>
      </c>
      <c r="C15" s="24">
        <v>6263662.9038116</v>
      </c>
      <c r="D15" s="24">
        <v>10144170.471554799</v>
      </c>
      <c r="E15" s="24">
        <v>1413612.8589104402</v>
      </c>
      <c r="F15" s="24">
        <v>19095727.160116065</v>
      </c>
      <c r="G15" s="24">
        <v>248991.46824709198</v>
      </c>
      <c r="H15" s="24">
        <v>1838.259629328</v>
      </c>
      <c r="I15" s="24">
        <v>0</v>
      </c>
      <c r="J15" s="24">
        <v>0</v>
      </c>
      <c r="K15" s="24">
        <v>0</v>
      </c>
      <c r="L15" s="24">
        <v>0</v>
      </c>
      <c r="M15" s="24">
        <f t="shared" si="0"/>
        <v>38464479.20909446</v>
      </c>
    </row>
    <row r="16" spans="1:13" ht="15.75" customHeight="1">
      <c r="A16" s="23" t="s">
        <v>12</v>
      </c>
      <c r="B16" s="24">
        <v>275909.09856919205</v>
      </c>
      <c r="C16" s="24">
        <v>834566.5339098502</v>
      </c>
      <c r="D16" s="24">
        <v>2158828.0408572</v>
      </c>
      <c r="E16" s="24">
        <v>300837.51917316</v>
      </c>
      <c r="F16" s="24">
        <v>4063850.4024960967</v>
      </c>
      <c r="G16" s="24">
        <v>17852208.62861641</v>
      </c>
      <c r="H16" s="24">
        <v>2269832.673227352</v>
      </c>
      <c r="I16" s="24">
        <v>0</v>
      </c>
      <c r="J16" s="24">
        <v>0</v>
      </c>
      <c r="K16" s="24">
        <v>0</v>
      </c>
      <c r="L16" s="24">
        <v>0</v>
      </c>
      <c r="M16" s="24">
        <f t="shared" si="0"/>
        <v>27756032.896849263</v>
      </c>
    </row>
    <row r="17" spans="1:13" ht="15.75" customHeight="1">
      <c r="A17" s="23" t="s">
        <v>13</v>
      </c>
      <c r="B17" s="24">
        <v>403924.9867762956</v>
      </c>
      <c r="C17" s="24">
        <v>1798833.8066128502</v>
      </c>
      <c r="D17" s="24">
        <v>3160477.8254054594</v>
      </c>
      <c r="E17" s="24">
        <v>440419.658445438</v>
      </c>
      <c r="F17" s="24">
        <v>5949389.594621973</v>
      </c>
      <c r="G17" s="24">
        <v>2647068.7322992077</v>
      </c>
      <c r="H17" s="24">
        <v>57044.664067164</v>
      </c>
      <c r="I17" s="24">
        <v>0</v>
      </c>
      <c r="J17" s="24">
        <v>0</v>
      </c>
      <c r="K17" s="24">
        <v>0</v>
      </c>
      <c r="L17" s="24">
        <v>0</v>
      </c>
      <c r="M17" s="24">
        <f t="shared" si="0"/>
        <v>14457159.26822839</v>
      </c>
    </row>
    <row r="18" spans="1:13" ht="15.75" customHeight="1">
      <c r="A18" s="23" t="s">
        <v>14</v>
      </c>
      <c r="B18" s="24">
        <v>346963.1083620108</v>
      </c>
      <c r="C18" s="24">
        <v>1045075.5864013501</v>
      </c>
      <c r="D18" s="24">
        <v>2714784.2943897797</v>
      </c>
      <c r="E18" s="24">
        <v>378311.267390334</v>
      </c>
      <c r="F18" s="24">
        <v>5110401.124429231</v>
      </c>
      <c r="G18" s="24">
        <v>3265679.627268252</v>
      </c>
      <c r="H18" s="24">
        <v>55613.864817396</v>
      </c>
      <c r="I18" s="24">
        <v>0</v>
      </c>
      <c r="J18" s="24">
        <v>0</v>
      </c>
      <c r="K18" s="24">
        <v>20085.5913975</v>
      </c>
      <c r="L18" s="24">
        <v>0</v>
      </c>
      <c r="M18" s="24">
        <f t="shared" si="0"/>
        <v>12936914.464455852</v>
      </c>
    </row>
    <row r="19" spans="1:13" ht="15.75" customHeight="1">
      <c r="A19" s="23" t="s">
        <v>15</v>
      </c>
      <c r="B19" s="24">
        <v>927410.5829325744</v>
      </c>
      <c r="C19" s="24">
        <v>3896454.6554717002</v>
      </c>
      <c r="D19" s="24">
        <v>7256447.80184904</v>
      </c>
      <c r="E19" s="24">
        <v>1011202.2418659121</v>
      </c>
      <c r="F19" s="24">
        <v>13659781.03032559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f t="shared" si="0"/>
        <v>26751296.312444817</v>
      </c>
    </row>
    <row r="20" spans="1:13" ht="15.75" customHeight="1">
      <c r="A20" s="23" t="s">
        <v>16</v>
      </c>
      <c r="B20" s="24">
        <v>1446297.6941127</v>
      </c>
      <c r="C20" s="24">
        <v>6550905.901243551</v>
      </c>
      <c r="D20" s="24">
        <v>11316437.310944999</v>
      </c>
      <c r="E20" s="24">
        <v>1576970.8666335002</v>
      </c>
      <c r="F20" s="24">
        <v>21302441.625987604</v>
      </c>
      <c r="G20" s="24">
        <v>638059.0288438799</v>
      </c>
      <c r="H20" s="24">
        <v>0</v>
      </c>
      <c r="I20" s="24">
        <v>0</v>
      </c>
      <c r="J20" s="24">
        <v>0</v>
      </c>
      <c r="K20" s="24">
        <v>368041.77860250004</v>
      </c>
      <c r="L20" s="24">
        <v>0</v>
      </c>
      <c r="M20" s="24">
        <f t="shared" si="0"/>
        <v>43199154.20636874</v>
      </c>
    </row>
    <row r="21" spans="1:13" ht="15.75" customHeight="1">
      <c r="A21" s="23" t="s">
        <v>17</v>
      </c>
      <c r="B21" s="24">
        <v>376482.41514441354</v>
      </c>
      <c r="C21" s="24">
        <v>530346.9999866501</v>
      </c>
      <c r="D21" s="24">
        <v>2945755.6815567594</v>
      </c>
      <c r="E21" s="24">
        <v>410497.64712982794</v>
      </c>
      <c r="F21" s="24">
        <v>5545189.420180158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f t="shared" si="0"/>
        <v>9808272.163997808</v>
      </c>
    </row>
    <row r="22" spans="1:13" ht="15.75" customHeight="1">
      <c r="A22" s="23" t="s">
        <v>18</v>
      </c>
      <c r="B22" s="24">
        <v>577925.7247449312</v>
      </c>
      <c r="C22" s="24">
        <v>1544185.7592441002</v>
      </c>
      <c r="D22" s="24">
        <v>4521932.28342992</v>
      </c>
      <c r="E22" s="24">
        <v>630141.384246576</v>
      </c>
      <c r="F22" s="24">
        <v>8512237.187163867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f t="shared" si="0"/>
        <v>15786422.338829394</v>
      </c>
    </row>
    <row r="23" spans="1:13" ht="15.75" customHeight="1">
      <c r="A23" s="23" t="s">
        <v>19</v>
      </c>
      <c r="B23" s="24">
        <v>322783.9776809472</v>
      </c>
      <c r="C23" s="24">
        <v>983280.9935732</v>
      </c>
      <c r="D23" s="24">
        <v>2525596.67575552</v>
      </c>
      <c r="E23" s="24">
        <v>351947.54931225604</v>
      </c>
      <c r="F23" s="24">
        <v>4754267.997758875</v>
      </c>
      <c r="G23" s="24">
        <v>2429355.388198836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f t="shared" si="0"/>
        <v>11367232.582279634</v>
      </c>
    </row>
    <row r="24" spans="1:13" ht="15.75" customHeight="1">
      <c r="A24" s="25" t="s">
        <v>1</v>
      </c>
      <c r="B24" s="26">
        <f>SUM(B6:B23)</f>
        <v>14833822.503720002</v>
      </c>
      <c r="C24" s="26">
        <f aca="true" t="shared" si="1" ref="C24:L24">SUM(C6:C23)</f>
        <v>67906145.965</v>
      </c>
      <c r="D24" s="26">
        <f t="shared" si="1"/>
        <v>116066023.70199999</v>
      </c>
      <c r="E24" s="26">
        <f t="shared" si="1"/>
        <v>16174060.170600003</v>
      </c>
      <c r="F24" s="26">
        <f t="shared" si="1"/>
        <v>218486580.77936006</v>
      </c>
      <c r="G24" s="26">
        <f t="shared" si="1"/>
        <v>30078751.928399995</v>
      </c>
      <c r="H24" s="26">
        <f t="shared" si="1"/>
        <v>2410538.7036</v>
      </c>
      <c r="I24" s="26">
        <f t="shared" si="1"/>
        <v>0</v>
      </c>
      <c r="J24" s="26">
        <f t="shared" si="1"/>
        <v>0</v>
      </c>
      <c r="K24" s="26">
        <f t="shared" si="1"/>
        <v>388127.37000000005</v>
      </c>
      <c r="L24" s="26">
        <f t="shared" si="1"/>
        <v>3249999.0000000005</v>
      </c>
      <c r="M24" s="26">
        <f>SUM(M6:M23)</f>
        <v>469594050.12268007</v>
      </c>
    </row>
    <row r="25" ht="12">
      <c r="A25" s="27"/>
    </row>
    <row r="27" s="49" customFormat="1" ht="12">
      <c r="A27" s="12" t="s">
        <v>32</v>
      </c>
    </row>
    <row r="28" s="49" customFormat="1" ht="12">
      <c r="A28" s="13" t="s">
        <v>33</v>
      </c>
    </row>
    <row r="29" ht="12">
      <c r="A29" s="14" t="s">
        <v>34</v>
      </c>
    </row>
    <row r="30" ht="12">
      <c r="A30" s="28" t="s">
        <v>40</v>
      </c>
    </row>
    <row r="31" ht="12">
      <c r="A31" s="28"/>
    </row>
    <row r="32" ht="12">
      <c r="A32" s="28"/>
    </row>
    <row r="33" ht="12">
      <c r="A33" s="28"/>
    </row>
  </sheetData>
  <printOptions/>
  <pageMargins left="0.17" right="0.18" top="0.984251968503937" bottom="0.5905511811023623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M33"/>
  <sheetViews>
    <sheetView showGridLines="0" zoomScale="75" zoomScaleNormal="75" workbookViewId="0" topLeftCell="E2">
      <selection activeCell="M26" sqref="M26"/>
    </sheetView>
  </sheetViews>
  <sheetFormatPr defaultColWidth="11.421875" defaultRowHeight="12.75" customHeight="1"/>
  <cols>
    <col min="1" max="1" width="14.140625" style="0" customWidth="1"/>
    <col min="2" max="2" width="13.421875" style="0" customWidth="1"/>
    <col min="3" max="3" width="14.421875" style="0" customWidth="1"/>
    <col min="4" max="13" width="13.421875" style="0" customWidth="1"/>
  </cols>
  <sheetData>
    <row r="2" spans="1:8" s="20" customFormat="1" ht="12">
      <c r="A2" s="16" t="s">
        <v>47</v>
      </c>
      <c r="B2" s="17"/>
      <c r="C2" s="18"/>
      <c r="D2" s="18"/>
      <c r="E2" s="19"/>
      <c r="F2" s="19"/>
      <c r="G2" s="19"/>
      <c r="H2" s="19"/>
    </row>
    <row r="3" spans="1:8" s="49" customFormat="1" ht="12">
      <c r="A3" s="46" t="s">
        <v>35</v>
      </c>
      <c r="B3" s="47"/>
      <c r="C3" s="12"/>
      <c r="D3" s="12"/>
      <c r="E3" s="48"/>
      <c r="F3" s="48"/>
      <c r="G3" s="48"/>
      <c r="H3" s="48"/>
    </row>
    <row r="4" spans="1:13" ht="12.75">
      <c r="A4" s="6"/>
      <c r="B4" s="2"/>
      <c r="C4" s="3"/>
      <c r="D4" s="3"/>
      <c r="E4" s="4"/>
      <c r="F4" s="4"/>
      <c r="G4" s="4"/>
      <c r="H4" s="4"/>
      <c r="I4" s="5"/>
      <c r="J4" s="5"/>
      <c r="K4" s="5"/>
      <c r="L4" s="5"/>
      <c r="M4" s="5"/>
    </row>
    <row r="5" spans="1:13" s="20" customFormat="1" ht="34.5" customHeight="1">
      <c r="A5" s="22" t="s">
        <v>0</v>
      </c>
      <c r="B5" s="32" t="s">
        <v>20</v>
      </c>
      <c r="C5" s="32" t="s">
        <v>21</v>
      </c>
      <c r="D5" s="32" t="s">
        <v>22</v>
      </c>
      <c r="E5" s="32" t="s">
        <v>23</v>
      </c>
      <c r="F5" s="32" t="s">
        <v>24</v>
      </c>
      <c r="G5" s="32" t="s">
        <v>25</v>
      </c>
      <c r="H5" s="32" t="s">
        <v>26</v>
      </c>
      <c r="I5" s="32" t="s">
        <v>27</v>
      </c>
      <c r="J5" s="32" t="s">
        <v>28</v>
      </c>
      <c r="K5" s="32" t="s">
        <v>29</v>
      </c>
      <c r="L5" s="32" t="s">
        <v>30</v>
      </c>
      <c r="M5" s="33" t="s">
        <v>31</v>
      </c>
    </row>
    <row r="6" spans="1:13" s="20" customFormat="1" ht="15" customHeight="1">
      <c r="A6" s="23" t="s">
        <v>2</v>
      </c>
      <c r="B6" s="9">
        <v>1140189.8624337988</v>
      </c>
      <c r="C6" s="9">
        <v>12566121.36622087</v>
      </c>
      <c r="D6" s="9">
        <v>10512490.281408327</v>
      </c>
      <c r="E6" s="9">
        <v>1453839.7433865985</v>
      </c>
      <c r="F6" s="9">
        <v>17987626.417697266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4166498.7180000003</v>
      </c>
      <c r="M6" s="9">
        <f>SUM(B6:L6)</f>
        <v>47826766.38914686</v>
      </c>
    </row>
    <row r="7" spans="1:13" s="20" customFormat="1" ht="15" customHeight="1">
      <c r="A7" s="23" t="s">
        <v>4</v>
      </c>
      <c r="B7" s="9">
        <v>681184.8582898666</v>
      </c>
      <c r="C7" s="9">
        <v>2238343.2374403803</v>
      </c>
      <c r="D7" s="9">
        <v>6280488.398071954</v>
      </c>
      <c r="E7" s="9">
        <v>868569.0446861665</v>
      </c>
      <c r="F7" s="9">
        <v>10746367.035886178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f aca="true" t="shared" si="0" ref="M7:M23">SUM(B7:L7)</f>
        <v>20814952.574374545</v>
      </c>
    </row>
    <row r="8" spans="1:13" s="20" customFormat="1" ht="15" customHeight="1">
      <c r="A8" s="23" t="s">
        <v>3</v>
      </c>
      <c r="B8" s="9">
        <v>1932107.4454587772</v>
      </c>
      <c r="C8" s="9">
        <v>12971006.258637281</v>
      </c>
      <c r="D8" s="9">
        <v>17813928.550168432</v>
      </c>
      <c r="E8" s="9">
        <v>2463602.4974868773</v>
      </c>
      <c r="F8" s="9">
        <v>30480912.059312187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f t="shared" si="0"/>
        <v>65661556.81106355</v>
      </c>
    </row>
    <row r="9" spans="1:13" s="20" customFormat="1" ht="15" customHeight="1">
      <c r="A9" s="23" t="s">
        <v>5</v>
      </c>
      <c r="B9" s="9">
        <v>2286273.5634422083</v>
      </c>
      <c r="C9" s="9">
        <v>14063552.79372918</v>
      </c>
      <c r="D9" s="9">
        <v>21079321.4430307</v>
      </c>
      <c r="E9" s="9">
        <v>2915194.635822658</v>
      </c>
      <c r="F9" s="9">
        <v>36068233.98698977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76412576.42301452</v>
      </c>
    </row>
    <row r="10" spans="1:13" s="20" customFormat="1" ht="15" customHeight="1">
      <c r="A10" s="23" t="s">
        <v>6</v>
      </c>
      <c r="B10" s="9">
        <v>533660.2927556689</v>
      </c>
      <c r="C10" s="9">
        <v>1715940.7345266899</v>
      </c>
      <c r="D10" s="9">
        <v>4920319.699380965</v>
      </c>
      <c r="E10" s="9">
        <v>680462.586660269</v>
      </c>
      <c r="F10" s="9">
        <v>8419020.635350786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f t="shared" si="0"/>
        <v>16269403.948674377</v>
      </c>
    </row>
    <row r="11" spans="1:13" s="20" customFormat="1" ht="15" customHeight="1">
      <c r="A11" s="23" t="s">
        <v>7</v>
      </c>
      <c r="B11" s="9">
        <v>436501.2568590545</v>
      </c>
      <c r="C11" s="9">
        <v>623394.1994347901</v>
      </c>
      <c r="D11" s="9">
        <v>4024518.5225191023</v>
      </c>
      <c r="E11" s="9">
        <v>556576.4932388545</v>
      </c>
      <c r="F11" s="9">
        <v>6886240.439356533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166833.282</v>
      </c>
      <c r="M11" s="9">
        <f t="shared" si="0"/>
        <v>12694064.193408335</v>
      </c>
    </row>
    <row r="12" spans="1:13" s="20" customFormat="1" ht="15" customHeight="1">
      <c r="A12" s="23" t="s">
        <v>8</v>
      </c>
      <c r="B12" s="9">
        <v>1929071.2255870083</v>
      </c>
      <c r="C12" s="9">
        <v>7492665.775533611</v>
      </c>
      <c r="D12" s="9">
        <v>17785934.7633915</v>
      </c>
      <c r="E12" s="9">
        <v>2459731.057067458</v>
      </c>
      <c r="F12" s="9">
        <v>30433012.678187367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f t="shared" si="0"/>
        <v>60100415.499766946</v>
      </c>
    </row>
    <row r="13" spans="1:13" s="20" customFormat="1" ht="15" customHeight="1">
      <c r="A13" s="23" t="s">
        <v>9</v>
      </c>
      <c r="B13" s="9">
        <v>607243.9743538401</v>
      </c>
      <c r="C13" s="9">
        <v>1205473.61392913</v>
      </c>
      <c r="D13" s="9">
        <v>5598757.35538664</v>
      </c>
      <c r="E13" s="9">
        <v>774288.0838838401</v>
      </c>
      <c r="F13" s="9">
        <v>9579876.22496408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17765639.25251753</v>
      </c>
    </row>
    <row r="14" spans="1:13" s="20" customFormat="1" ht="15" customHeight="1">
      <c r="A14" s="23" t="s">
        <v>10</v>
      </c>
      <c r="B14" s="9">
        <v>1120900.9361896177</v>
      </c>
      <c r="C14" s="9">
        <v>7232841.68357478</v>
      </c>
      <c r="D14" s="9">
        <v>10334647.40070781</v>
      </c>
      <c r="E14" s="9">
        <v>1429244.7101338177</v>
      </c>
      <c r="F14" s="9">
        <v>17683324.46702193</v>
      </c>
      <c r="G14" s="9">
        <v>3898357.011852648</v>
      </c>
      <c r="H14" s="9">
        <v>32847.048539628</v>
      </c>
      <c r="I14" s="9">
        <v>0</v>
      </c>
      <c r="J14" s="9">
        <v>0</v>
      </c>
      <c r="K14" s="9">
        <v>0</v>
      </c>
      <c r="L14" s="9">
        <v>0</v>
      </c>
      <c r="M14" s="9">
        <f t="shared" si="0"/>
        <v>41732163.25802023</v>
      </c>
    </row>
    <row r="15" spans="1:13" s="20" customFormat="1" ht="15" customHeight="1">
      <c r="A15" s="23" t="s">
        <v>11</v>
      </c>
      <c r="B15" s="9">
        <v>1560974.2164272247</v>
      </c>
      <c r="C15" s="9">
        <v>8468612.80646024</v>
      </c>
      <c r="D15" s="9">
        <v>14392099.790023305</v>
      </c>
      <c r="E15" s="9">
        <v>1990375.8391602242</v>
      </c>
      <c r="F15" s="9">
        <v>24625917.11946649</v>
      </c>
      <c r="G15" s="9">
        <v>329710.958586696</v>
      </c>
      <c r="H15" s="9">
        <v>2336.593464228</v>
      </c>
      <c r="I15" s="9">
        <v>0</v>
      </c>
      <c r="J15" s="9">
        <v>0</v>
      </c>
      <c r="K15" s="9">
        <v>0</v>
      </c>
      <c r="L15" s="9">
        <v>0</v>
      </c>
      <c r="M15" s="9">
        <f t="shared" si="0"/>
        <v>51370027.3235884</v>
      </c>
    </row>
    <row r="16" spans="1:13" s="20" customFormat="1" ht="15" customHeight="1">
      <c r="A16" s="23" t="s">
        <v>12</v>
      </c>
      <c r="B16" s="9">
        <v>332198.17420533614</v>
      </c>
      <c r="C16" s="9">
        <v>1128352.68204029</v>
      </c>
      <c r="D16" s="9">
        <v>3062849.6120644566</v>
      </c>
      <c r="E16" s="9">
        <v>423581.12824233604</v>
      </c>
      <c r="F16" s="9">
        <v>5240755.817186233</v>
      </c>
      <c r="G16" s="9">
        <v>23158905.373439122</v>
      </c>
      <c r="H16" s="9">
        <v>2899062.195427752</v>
      </c>
      <c r="I16" s="9">
        <v>0</v>
      </c>
      <c r="J16" s="9">
        <v>0</v>
      </c>
      <c r="K16" s="9">
        <v>0</v>
      </c>
      <c r="L16" s="9">
        <v>0</v>
      </c>
      <c r="M16" s="9">
        <f t="shared" si="0"/>
        <v>36245704.982605524</v>
      </c>
    </row>
    <row r="17" spans="1:13" s="20" customFormat="1" ht="15" customHeight="1">
      <c r="A17" s="23" t="s">
        <v>13</v>
      </c>
      <c r="B17" s="9">
        <v>486330.9829898549</v>
      </c>
      <c r="C17" s="9">
        <v>2432063.67349449</v>
      </c>
      <c r="D17" s="9">
        <v>4483945.9643287705</v>
      </c>
      <c r="E17" s="9">
        <v>620113.6624752048</v>
      </c>
      <c r="F17" s="9">
        <v>7672353.811934468</v>
      </c>
      <c r="G17" s="9">
        <v>3430496.807815116</v>
      </c>
      <c r="H17" s="9">
        <v>71981.3902119</v>
      </c>
      <c r="I17" s="9">
        <v>0</v>
      </c>
      <c r="J17" s="9">
        <v>0</v>
      </c>
      <c r="K17" s="9">
        <v>0</v>
      </c>
      <c r="L17" s="9">
        <v>0</v>
      </c>
      <c r="M17" s="9">
        <f t="shared" si="0"/>
        <v>19197286.293249805</v>
      </c>
    </row>
    <row r="18" spans="1:13" s="20" customFormat="1" ht="15" customHeight="1">
      <c r="A18" s="23" t="s">
        <v>14</v>
      </c>
      <c r="B18" s="9">
        <v>417748.1341216565</v>
      </c>
      <c r="C18" s="9">
        <v>1412965.64496339</v>
      </c>
      <c r="D18" s="9">
        <v>3851615.7218380445</v>
      </c>
      <c r="E18" s="9">
        <v>532664.6553542065</v>
      </c>
      <c r="F18" s="9">
        <v>6590391.3206444075</v>
      </c>
      <c r="G18" s="9">
        <v>4245154.106195795</v>
      </c>
      <c r="H18" s="9">
        <v>68756.589156492</v>
      </c>
      <c r="I18" s="9">
        <v>0</v>
      </c>
      <c r="J18" s="9">
        <v>0</v>
      </c>
      <c r="K18" s="9">
        <v>30146.84451</v>
      </c>
      <c r="L18" s="9">
        <v>0</v>
      </c>
      <c r="M18" s="9">
        <f t="shared" si="0"/>
        <v>17149443.016783994</v>
      </c>
    </row>
    <row r="19" spans="1:13" s="20" customFormat="1" ht="15" customHeight="1">
      <c r="A19" s="23" t="s">
        <v>15</v>
      </c>
      <c r="B19" s="9">
        <v>1116614.5081353553</v>
      </c>
      <c r="C19" s="9">
        <v>5268094.13307338</v>
      </c>
      <c r="D19" s="9">
        <v>10295126.76055214</v>
      </c>
      <c r="E19" s="9">
        <v>1423779.1471887552</v>
      </c>
      <c r="F19" s="9">
        <v>17615701.811316304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f t="shared" si="0"/>
        <v>35719316.36026594</v>
      </c>
    </row>
    <row r="20" spans="1:13" s="20" customFormat="1" ht="15" customHeight="1">
      <c r="A20" s="23" t="s">
        <v>16</v>
      </c>
      <c r="B20" s="9">
        <v>1741361.3970441006</v>
      </c>
      <c r="C20" s="9">
        <v>8856971.784900472</v>
      </c>
      <c r="D20" s="9">
        <v>16055260.0632411</v>
      </c>
      <c r="E20" s="9">
        <v>2220384.9464316</v>
      </c>
      <c r="F20" s="9">
        <v>27471703.880411707</v>
      </c>
      <c r="G20" s="9">
        <v>838285.506759312</v>
      </c>
      <c r="H20" s="9">
        <v>0</v>
      </c>
      <c r="I20" s="9">
        <v>0</v>
      </c>
      <c r="J20" s="9">
        <v>0</v>
      </c>
      <c r="K20" s="9">
        <v>552400.87549</v>
      </c>
      <c r="L20" s="9">
        <v>0</v>
      </c>
      <c r="M20" s="9">
        <f t="shared" si="0"/>
        <v>57736368.4542783</v>
      </c>
    </row>
    <row r="21" spans="1:13" s="20" customFormat="1" ht="15" customHeight="1">
      <c r="A21" s="23" t="s">
        <v>17</v>
      </c>
      <c r="B21" s="9">
        <v>453289.76673824893</v>
      </c>
      <c r="C21" s="9">
        <v>717041.04529981</v>
      </c>
      <c r="D21" s="9">
        <v>4179307.696462144</v>
      </c>
      <c r="E21" s="9">
        <v>577983.2814403488</v>
      </c>
      <c r="F21" s="9">
        <v>7151095.840870245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f t="shared" si="0"/>
        <v>13078717.630810797</v>
      </c>
    </row>
    <row r="22" spans="1:13" s="20" customFormat="1" ht="15" customHeight="1">
      <c r="A22" s="23" t="s">
        <v>18</v>
      </c>
      <c r="B22" s="9">
        <v>695830.1541419297</v>
      </c>
      <c r="C22" s="9">
        <v>2087773.7989907402</v>
      </c>
      <c r="D22" s="9">
        <v>6415517.251937162</v>
      </c>
      <c r="E22" s="9">
        <v>887243.0514151298</v>
      </c>
      <c r="F22" s="9">
        <v>10977411.109547077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f t="shared" si="0"/>
        <v>21063775.36603204</v>
      </c>
    </row>
    <row r="23" spans="1:13" s="20" customFormat="1" ht="15" customHeight="1">
      <c r="A23" s="23" t="s">
        <v>19</v>
      </c>
      <c r="B23" s="9">
        <v>388636.14358645777</v>
      </c>
      <c r="C23" s="9">
        <v>1329417.9687504799</v>
      </c>
      <c r="D23" s="9">
        <v>3583204.7074474497</v>
      </c>
      <c r="E23" s="9">
        <v>495544.3736856577</v>
      </c>
      <c r="F23" s="9">
        <v>6131120.783977013</v>
      </c>
      <c r="G23" s="9">
        <v>3157045.680151308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f t="shared" si="0"/>
        <v>15084969.657598367</v>
      </c>
    </row>
    <row r="24" spans="1:13" s="5" customFormat="1" ht="15" customHeight="1">
      <c r="A24" s="10" t="s">
        <v>1</v>
      </c>
      <c r="B24" s="11">
        <f aca="true" t="shared" si="1" ref="B24:L24">SUM(B6:B23)</f>
        <v>17860116.89276001</v>
      </c>
      <c r="C24" s="11">
        <f t="shared" si="1"/>
        <v>91810633.20099999</v>
      </c>
      <c r="D24" s="11">
        <f t="shared" si="1"/>
        <v>164669333.98196</v>
      </c>
      <c r="E24" s="11">
        <f t="shared" si="1"/>
        <v>22773178.937760003</v>
      </c>
      <c r="F24" s="11">
        <f t="shared" si="1"/>
        <v>281761065.44012004</v>
      </c>
      <c r="G24" s="11">
        <f t="shared" si="1"/>
        <v>39057955.4448</v>
      </c>
      <c r="H24" s="11">
        <f t="shared" si="1"/>
        <v>3074983.8168000006</v>
      </c>
      <c r="I24" s="11">
        <f t="shared" si="1"/>
        <v>0</v>
      </c>
      <c r="J24" s="11">
        <f t="shared" si="1"/>
        <v>0</v>
      </c>
      <c r="K24" s="11">
        <f t="shared" si="1"/>
        <v>582547.72</v>
      </c>
      <c r="L24" s="11">
        <f t="shared" si="1"/>
        <v>4333332</v>
      </c>
      <c r="M24" s="11">
        <f>SUM(M6:M23)</f>
        <v>625923147.4352</v>
      </c>
    </row>
    <row r="27" ht="12.75">
      <c r="A27" s="12" t="s">
        <v>32</v>
      </c>
    </row>
    <row r="28" ht="12.75">
      <c r="A28" s="13" t="s">
        <v>33</v>
      </c>
    </row>
    <row r="29" ht="12.75">
      <c r="A29" s="14" t="s">
        <v>34</v>
      </c>
    </row>
    <row r="30" ht="12.75">
      <c r="A30" s="13" t="s">
        <v>40</v>
      </c>
    </row>
    <row r="31" ht="12.75">
      <c r="A31" s="13"/>
    </row>
    <row r="32" ht="12.75">
      <c r="A32" s="13"/>
    </row>
    <row r="33" ht="12.75">
      <c r="A33" s="13"/>
    </row>
  </sheetData>
  <printOptions/>
  <pageMargins left="0.7874015748031497" right="0.3937007874015748" top="0.984251968503937" bottom="0.5905511811023623" header="0" footer="0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M33"/>
  <sheetViews>
    <sheetView showGridLines="0" zoomScale="75" zoomScaleNormal="75" workbookViewId="0" topLeftCell="A1">
      <pane xSplit="1" ySplit="5" topLeftCell="I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2" sqref="M12"/>
    </sheetView>
  </sheetViews>
  <sheetFormatPr defaultColWidth="11.421875" defaultRowHeight="12" customHeight="1"/>
  <cols>
    <col min="1" max="1" width="14.7109375" style="20" customWidth="1"/>
    <col min="2" max="2" width="12.7109375" style="20" customWidth="1"/>
    <col min="3" max="3" width="14.421875" style="20" customWidth="1"/>
    <col min="4" max="4" width="13.8515625" style="20" customWidth="1"/>
    <col min="5" max="7" width="12.7109375" style="20" customWidth="1"/>
    <col min="8" max="8" width="15.140625" style="20" customWidth="1"/>
    <col min="9" max="13" width="12.7109375" style="20" customWidth="1"/>
    <col min="14" max="16384" width="11.421875" style="20" customWidth="1"/>
  </cols>
  <sheetData>
    <row r="2" ht="14.25" customHeight="1">
      <c r="A2" s="16" t="s">
        <v>48</v>
      </c>
    </row>
    <row r="3" ht="14.25" customHeight="1">
      <c r="A3" s="21" t="s">
        <v>35</v>
      </c>
    </row>
    <row r="5" spans="1:13" ht="36" customHeight="1">
      <c r="A5" s="22" t="s">
        <v>0</v>
      </c>
      <c r="B5" s="32" t="s">
        <v>20</v>
      </c>
      <c r="C5" s="32" t="s">
        <v>21</v>
      </c>
      <c r="D5" s="32" t="s">
        <v>22</v>
      </c>
      <c r="E5" s="32" t="s">
        <v>23</v>
      </c>
      <c r="F5" s="32" t="s">
        <v>24</v>
      </c>
      <c r="G5" s="32" t="s">
        <v>25</v>
      </c>
      <c r="H5" s="32" t="s">
        <v>26</v>
      </c>
      <c r="I5" s="32" t="s">
        <v>27</v>
      </c>
      <c r="J5" s="32" t="s">
        <v>28</v>
      </c>
      <c r="K5" s="32" t="s">
        <v>29</v>
      </c>
      <c r="L5" s="32" t="s">
        <v>30</v>
      </c>
      <c r="M5" s="33" t="s">
        <v>31</v>
      </c>
    </row>
    <row r="6" spans="1:13" ht="17.25" customHeight="1">
      <c r="A6" s="23" t="s">
        <v>2</v>
      </c>
      <c r="B6" s="24">
        <v>1418472.3574701124</v>
      </c>
      <c r="C6" s="24">
        <v>14657131.141261138</v>
      </c>
      <c r="D6" s="24">
        <v>14515324.251307353</v>
      </c>
      <c r="E6" s="24">
        <v>1809900.075966125</v>
      </c>
      <c r="F6" s="24">
        <v>24946713.51222826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5208123.397500001</v>
      </c>
      <c r="M6" s="24">
        <f>SUM(B6:L6)</f>
        <v>62555664.73573299</v>
      </c>
    </row>
    <row r="7" spans="1:13" ht="17.25" customHeight="1">
      <c r="A7" s="23" t="s">
        <v>4</v>
      </c>
      <c r="B7" s="24">
        <v>847439.4692028522</v>
      </c>
      <c r="C7" s="24">
        <v>2610804.8310363605</v>
      </c>
      <c r="D7" s="24">
        <v>8671905.810539825</v>
      </c>
      <c r="E7" s="24">
        <v>1081290.5529033209</v>
      </c>
      <c r="F7" s="24">
        <v>14903941.938539878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f aca="true" t="shared" si="0" ref="M7:M23">SUM(B7:L7)</f>
        <v>28115382.602222234</v>
      </c>
    </row>
    <row r="8" spans="1:13" ht="17.25" customHeight="1">
      <c r="A8" s="23" t="s">
        <v>3</v>
      </c>
      <c r="B8" s="24">
        <v>2403670.7335701245</v>
      </c>
      <c r="C8" s="24">
        <v>15129389.11110816</v>
      </c>
      <c r="D8" s="24">
        <v>24596926.339386426</v>
      </c>
      <c r="E8" s="24">
        <v>3066964.1324877096</v>
      </c>
      <c r="F8" s="24">
        <v>42273425.24675521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f t="shared" si="0"/>
        <v>87470375.56330763</v>
      </c>
    </row>
    <row r="9" spans="1:13" ht="17.25" customHeight="1">
      <c r="A9" s="23" t="s">
        <v>5</v>
      </c>
      <c r="B9" s="24">
        <v>2844277.043855719</v>
      </c>
      <c r="C9" s="24">
        <v>16403736.01386996</v>
      </c>
      <c r="D9" s="24">
        <v>29105680.723838568</v>
      </c>
      <c r="E9" s="24">
        <v>3629155.838415157</v>
      </c>
      <c r="F9" s="24">
        <v>50022380.90069454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f t="shared" si="0"/>
        <v>102005230.52067396</v>
      </c>
    </row>
    <row r="10" spans="1:13" ht="17.25" customHeight="1">
      <c r="A10" s="23" t="s">
        <v>6</v>
      </c>
      <c r="B10" s="24">
        <v>663909.0545301843</v>
      </c>
      <c r="C10" s="24">
        <v>2001474.25316118</v>
      </c>
      <c r="D10" s="24">
        <v>6793826.576269794</v>
      </c>
      <c r="E10" s="24">
        <v>847114.8851796336</v>
      </c>
      <c r="F10" s="24">
        <v>11676187.339369994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f t="shared" si="0"/>
        <v>21982512.108510785</v>
      </c>
    </row>
    <row r="11" spans="1:13" ht="17.25" customHeight="1">
      <c r="A11" s="23" t="s">
        <v>7</v>
      </c>
      <c r="B11" s="24">
        <v>543036.7233171922</v>
      </c>
      <c r="C11" s="24">
        <v>727127.3503993801</v>
      </c>
      <c r="D11" s="24">
        <v>5556931.777912778</v>
      </c>
      <c r="E11" s="24">
        <v>692887.8110371568</v>
      </c>
      <c r="F11" s="24">
        <v>9550402.228052296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208541.6025</v>
      </c>
      <c r="M11" s="24">
        <f t="shared" si="0"/>
        <v>17278927.493218802</v>
      </c>
    </row>
    <row r="12" spans="1:13" ht="17.25" customHeight="1">
      <c r="A12" s="23" t="s">
        <v>8</v>
      </c>
      <c r="B12" s="24">
        <v>2399893.473219719</v>
      </c>
      <c r="C12" s="24">
        <v>8739449.64154542</v>
      </c>
      <c r="D12" s="24">
        <v>24558273.37693777</v>
      </c>
      <c r="E12" s="24">
        <v>3062144.536420757</v>
      </c>
      <c r="F12" s="24">
        <v>42206994.46202654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f t="shared" si="0"/>
        <v>80966755.4901502</v>
      </c>
    </row>
    <row r="13" spans="1:13" ht="17.25" customHeight="1">
      <c r="A13" s="23" t="s">
        <v>9</v>
      </c>
      <c r="B13" s="24">
        <v>755452.0700812001</v>
      </c>
      <c r="C13" s="24">
        <v>1406065.11203886</v>
      </c>
      <c r="D13" s="24">
        <v>7730592.489731359</v>
      </c>
      <c r="E13" s="24">
        <v>963919.21339048</v>
      </c>
      <c r="F13" s="24">
        <v>13286156.9457356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f t="shared" si="0"/>
        <v>24142185.8309775</v>
      </c>
    </row>
    <row r="14" spans="1:13" ht="17.25" customHeight="1">
      <c r="A14" s="23" t="s">
        <v>10</v>
      </c>
      <c r="B14" s="24">
        <v>1394475.6446557683</v>
      </c>
      <c r="C14" s="24">
        <v>8436390.672233159</v>
      </c>
      <c r="D14" s="24">
        <v>14269764.254574709</v>
      </c>
      <c r="E14" s="24">
        <v>1779281.4656584272</v>
      </c>
      <c r="F14" s="24">
        <v>24524682.644540187</v>
      </c>
      <c r="G14" s="24">
        <v>5085118.447554168</v>
      </c>
      <c r="H14" s="24">
        <v>41079.265025004</v>
      </c>
      <c r="I14" s="24">
        <v>0</v>
      </c>
      <c r="J14" s="24">
        <v>0</v>
      </c>
      <c r="K14" s="24">
        <v>0</v>
      </c>
      <c r="L14" s="24">
        <v>0</v>
      </c>
      <c r="M14" s="24">
        <f t="shared" si="0"/>
        <v>55530792.39424142</v>
      </c>
    </row>
    <row r="15" spans="1:13" ht="17.25" customHeight="1">
      <c r="A15" s="23" t="s">
        <v>11</v>
      </c>
      <c r="B15" s="24">
        <v>1941956.2036793204</v>
      </c>
      <c r="C15" s="24">
        <v>9877794.81602928</v>
      </c>
      <c r="D15" s="24">
        <v>19872170.105956495</v>
      </c>
      <c r="E15" s="24">
        <v>2477839.389715528</v>
      </c>
      <c r="F15" s="24">
        <v>34153238.736979164</v>
      </c>
      <c r="G15" s="24">
        <v>440697.633589044</v>
      </c>
      <c r="H15" s="24">
        <v>2930.34402336</v>
      </c>
      <c r="I15" s="24">
        <v>0</v>
      </c>
      <c r="J15" s="24">
        <v>0</v>
      </c>
      <c r="K15" s="24">
        <v>0</v>
      </c>
      <c r="L15" s="24">
        <v>0</v>
      </c>
      <c r="M15" s="24">
        <f t="shared" si="0"/>
        <v>68766627.22997218</v>
      </c>
    </row>
    <row r="16" spans="1:13" ht="17.25" customHeight="1">
      <c r="A16" s="23" t="s">
        <v>12</v>
      </c>
      <c r="B16" s="24">
        <v>413276.7206914801</v>
      </c>
      <c r="C16" s="24">
        <v>1316111.2130203801</v>
      </c>
      <c r="D16" s="24">
        <v>4229088.832617744</v>
      </c>
      <c r="E16" s="24">
        <v>527320.5108547921</v>
      </c>
      <c r="F16" s="24">
        <v>7268309.387961241</v>
      </c>
      <c r="G16" s="24">
        <v>30500187.82449589</v>
      </c>
      <c r="H16" s="24">
        <v>3547189.4124489846</v>
      </c>
      <c r="I16" s="24">
        <v>0</v>
      </c>
      <c r="J16" s="24">
        <v>0</v>
      </c>
      <c r="K16" s="24">
        <v>0</v>
      </c>
      <c r="L16" s="24">
        <v>0</v>
      </c>
      <c r="M16" s="24">
        <f t="shared" si="0"/>
        <v>47801483.90209051</v>
      </c>
    </row>
    <row r="17" spans="1:13" ht="17.25" customHeight="1">
      <c r="A17" s="23" t="s">
        <v>13</v>
      </c>
      <c r="B17" s="24">
        <v>605028.2314209142</v>
      </c>
      <c r="C17" s="24">
        <v>2836760.45833278</v>
      </c>
      <c r="D17" s="24">
        <v>6191295.102805439</v>
      </c>
      <c r="E17" s="24">
        <v>771985.8876653756</v>
      </c>
      <c r="F17" s="24">
        <v>10640648.636246482</v>
      </c>
      <c r="G17" s="24">
        <v>4478122.7680798555</v>
      </c>
      <c r="H17" s="24">
        <v>86660.954414868</v>
      </c>
      <c r="I17" s="24">
        <v>0</v>
      </c>
      <c r="J17" s="24">
        <v>0</v>
      </c>
      <c r="K17" s="24">
        <v>0</v>
      </c>
      <c r="L17" s="24">
        <v>0</v>
      </c>
      <c r="M17" s="24">
        <f t="shared" si="0"/>
        <v>25610502.038965713</v>
      </c>
    </row>
    <row r="18" spans="1:13" ht="17.25" customHeight="1">
      <c r="A18" s="23" t="s">
        <v>14</v>
      </c>
      <c r="B18" s="24">
        <v>519706.58585880214</v>
      </c>
      <c r="C18" s="24">
        <v>1648083.9355885799</v>
      </c>
      <c r="D18" s="24">
        <v>5318192.892200486</v>
      </c>
      <c r="E18" s="24">
        <v>663119.7176824508</v>
      </c>
      <c r="F18" s="24">
        <v>9140094.440022226</v>
      </c>
      <c r="G18" s="24">
        <v>5545209.7708275</v>
      </c>
      <c r="H18" s="24">
        <v>80277.286487784</v>
      </c>
      <c r="I18" s="24">
        <v>0</v>
      </c>
      <c r="J18" s="24">
        <v>0</v>
      </c>
      <c r="K18" s="24">
        <v>37212.087779999994</v>
      </c>
      <c r="L18" s="24">
        <v>0</v>
      </c>
      <c r="M18" s="24">
        <f t="shared" si="0"/>
        <v>22951896.716447826</v>
      </c>
    </row>
    <row r="19" spans="1:13" ht="17.25" customHeight="1">
      <c r="A19" s="23" t="s">
        <v>15</v>
      </c>
      <c r="B19" s="24">
        <v>1389143.0418081365</v>
      </c>
      <c r="C19" s="24">
        <v>6144708.00676236</v>
      </c>
      <c r="D19" s="24">
        <v>14215195.3664119</v>
      </c>
      <c r="E19" s="24">
        <v>1772477.3300344944</v>
      </c>
      <c r="F19" s="24">
        <v>24430898.007276166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f t="shared" si="0"/>
        <v>47952421.75229306</v>
      </c>
    </row>
    <row r="20" spans="1:13" ht="17.25" customHeight="1">
      <c r="A20" s="23" t="s">
        <v>16</v>
      </c>
      <c r="B20" s="24">
        <v>2166369.9068505005</v>
      </c>
      <c r="C20" s="24">
        <v>10330776.95037234</v>
      </c>
      <c r="D20" s="24">
        <v>22168610.8161414</v>
      </c>
      <c r="E20" s="24">
        <v>2764180.0972227002</v>
      </c>
      <c r="F20" s="24">
        <v>38100008.8885065</v>
      </c>
      <c r="G20" s="24">
        <v>1100462.4443107923</v>
      </c>
      <c r="H20" s="24">
        <v>0</v>
      </c>
      <c r="I20" s="24">
        <v>0</v>
      </c>
      <c r="J20" s="24">
        <v>0</v>
      </c>
      <c r="K20" s="24">
        <v>681862.0722199999</v>
      </c>
      <c r="L20" s="24">
        <v>0</v>
      </c>
      <c r="M20" s="24">
        <f t="shared" si="0"/>
        <v>77312271.17562424</v>
      </c>
    </row>
    <row r="21" spans="1:13" ht="17.25" customHeight="1">
      <c r="A21" s="23" t="s">
        <v>17</v>
      </c>
      <c r="B21" s="24">
        <v>563922.7511370841</v>
      </c>
      <c r="C21" s="24">
        <v>836357.08492182</v>
      </c>
      <c r="D21" s="24">
        <v>5770659.923217114</v>
      </c>
      <c r="E21" s="24">
        <v>719537.3422308936</v>
      </c>
      <c r="F21" s="24">
        <v>9917725.390669692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f t="shared" si="0"/>
        <v>17808202.492176604</v>
      </c>
    </row>
    <row r="22" spans="1:13" ht="17.25" customHeight="1">
      <c r="A22" s="23" t="s">
        <v>18</v>
      </c>
      <c r="B22" s="24">
        <v>865659.1955989281</v>
      </c>
      <c r="C22" s="24">
        <v>2435180.55200028</v>
      </c>
      <c r="D22" s="24">
        <v>8858349.511762759</v>
      </c>
      <c r="E22" s="24">
        <v>1104538.0162850912</v>
      </c>
      <c r="F22" s="24">
        <v>15224372.782525266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f t="shared" si="0"/>
        <v>28488100.058172323</v>
      </c>
    </row>
    <row r="23" spans="1:13" ht="17.25" customHeight="1">
      <c r="A23" s="23" t="s">
        <v>19</v>
      </c>
      <c r="B23" s="24">
        <v>483489.32485196815</v>
      </c>
      <c r="C23" s="24">
        <v>1550633.8783185598</v>
      </c>
      <c r="D23" s="24">
        <v>4947579.19342807</v>
      </c>
      <c r="E23" s="24">
        <v>616908.2965699073</v>
      </c>
      <c r="F23" s="24">
        <v>8503140.445270784</v>
      </c>
      <c r="G23" s="24">
        <v>4128427.041542748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f t="shared" si="0"/>
        <v>20230178.179982036</v>
      </c>
    </row>
    <row r="24" spans="1:13" ht="15.75" customHeight="1">
      <c r="A24" s="25" t="s">
        <v>1</v>
      </c>
      <c r="B24" s="26">
        <f aca="true" t="shared" si="1" ref="B24:M24">SUM(B6:B23)</f>
        <v>22219178.531800006</v>
      </c>
      <c r="C24" s="26">
        <f t="shared" si="1"/>
        <v>107087975.022</v>
      </c>
      <c r="D24" s="26">
        <f t="shared" si="1"/>
        <v>227370367.34504</v>
      </c>
      <c r="E24" s="26">
        <f t="shared" si="1"/>
        <v>28350565.099719997</v>
      </c>
      <c r="F24" s="26">
        <f t="shared" si="1"/>
        <v>390769321.9334001</v>
      </c>
      <c r="G24" s="26">
        <f t="shared" si="1"/>
        <v>51278225.9304</v>
      </c>
      <c r="H24" s="26">
        <f t="shared" si="1"/>
        <v>3758137.2624000004</v>
      </c>
      <c r="I24" s="26">
        <f t="shared" si="1"/>
        <v>0</v>
      </c>
      <c r="J24" s="26">
        <f t="shared" si="1"/>
        <v>0</v>
      </c>
      <c r="K24" s="26">
        <f t="shared" si="1"/>
        <v>719074.1599999998</v>
      </c>
      <c r="L24" s="26">
        <f t="shared" si="1"/>
        <v>5416665.000000001</v>
      </c>
      <c r="M24" s="26">
        <f t="shared" si="1"/>
        <v>836969510.2847602</v>
      </c>
    </row>
    <row r="27" ht="12">
      <c r="A27" s="18" t="s">
        <v>32</v>
      </c>
    </row>
    <row r="28" ht="12">
      <c r="A28" s="28" t="s">
        <v>33</v>
      </c>
    </row>
    <row r="29" ht="12">
      <c r="A29" s="29" t="s">
        <v>34</v>
      </c>
    </row>
    <row r="30" ht="12">
      <c r="A30" s="28" t="s">
        <v>40</v>
      </c>
    </row>
    <row r="31" ht="12">
      <c r="A31" s="28"/>
    </row>
    <row r="32" ht="12">
      <c r="A32" s="28"/>
    </row>
    <row r="33" ht="12">
      <c r="A33" s="28"/>
    </row>
  </sheetData>
  <printOptions/>
  <pageMargins left="0.75" right="0.75" top="1" bottom="1" header="0" footer="0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75" zoomScaleNormal="75" workbookViewId="0" topLeftCell="D1">
      <selection activeCell="L5" sqref="L5"/>
    </sheetView>
  </sheetViews>
  <sheetFormatPr defaultColWidth="11.421875" defaultRowHeight="12.75" customHeight="1"/>
  <cols>
    <col min="1" max="13" width="13.28125" style="0" customWidth="1"/>
    <col min="14" max="14" width="15.00390625" style="0" customWidth="1"/>
    <col min="15" max="15" width="15.28125" style="0" customWidth="1"/>
  </cols>
  <sheetData>
    <row r="2" ht="12.75">
      <c r="A2" s="1" t="s">
        <v>49</v>
      </c>
    </row>
    <row r="3" ht="12.75">
      <c r="A3" s="6" t="s">
        <v>35</v>
      </c>
    </row>
    <row r="5" spans="1:15" ht="24">
      <c r="A5" s="22" t="s">
        <v>0</v>
      </c>
      <c r="B5" s="32" t="s">
        <v>20</v>
      </c>
      <c r="C5" s="32" t="s">
        <v>21</v>
      </c>
      <c r="D5" s="32" t="s">
        <v>22</v>
      </c>
      <c r="E5" s="32" t="s">
        <v>23</v>
      </c>
      <c r="F5" s="32" t="s">
        <v>24</v>
      </c>
      <c r="G5" s="32" t="s">
        <v>25</v>
      </c>
      <c r="H5" s="32" t="s">
        <v>26</v>
      </c>
      <c r="I5" s="32" t="s">
        <v>27</v>
      </c>
      <c r="J5" s="32" t="s">
        <v>28</v>
      </c>
      <c r="K5" s="32" t="s">
        <v>29</v>
      </c>
      <c r="L5" s="32" t="s">
        <v>30</v>
      </c>
      <c r="M5" s="33" t="s">
        <v>37</v>
      </c>
      <c r="N5" s="35" t="s">
        <v>36</v>
      </c>
      <c r="O5" s="7" t="s">
        <v>31</v>
      </c>
    </row>
    <row r="6" spans="1:17" ht="12.75">
      <c r="A6" s="8" t="s">
        <v>2</v>
      </c>
      <c r="B6" s="9">
        <v>1539115.2149193413</v>
      </c>
      <c r="C6" s="9">
        <v>18403485.984013688</v>
      </c>
      <c r="D6" s="9">
        <v>18053758.31662838</v>
      </c>
      <c r="E6" s="9">
        <v>2234456.4965665154</v>
      </c>
      <c r="F6" s="9">
        <v>31436508.525758248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6249748.0770000005</v>
      </c>
      <c r="M6" s="24">
        <f>SUM(B6:L6)</f>
        <v>77917072.61488618</v>
      </c>
      <c r="N6" s="9"/>
      <c r="O6" s="85">
        <f>SUM(M6:N6)</f>
        <v>77917072.61488618</v>
      </c>
      <c r="P6" s="82"/>
      <c r="Q6" s="83"/>
    </row>
    <row r="7" spans="1:17" ht="12.75">
      <c r="A7" s="8" t="s">
        <v>4</v>
      </c>
      <c r="B7" s="9">
        <v>919515.261544857</v>
      </c>
      <c r="C7" s="9">
        <v>3278125.14276506</v>
      </c>
      <c r="D7" s="9">
        <v>10785876.287534563</v>
      </c>
      <c r="E7" s="9">
        <v>1334933.7528046193</v>
      </c>
      <c r="F7" s="9">
        <v>18781147.167487774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24">
        <f aca="true" t="shared" si="0" ref="M7:M23">SUM(B7:L7)</f>
        <v>35099597.61213687</v>
      </c>
      <c r="N7" s="9"/>
      <c r="O7" s="81">
        <f aca="true" t="shared" si="1" ref="O7:O23">SUM(M7:N7)</f>
        <v>35099597.61213687</v>
      </c>
      <c r="P7" s="82"/>
      <c r="Q7" s="83"/>
    </row>
    <row r="8" spans="1:17" ht="12.75">
      <c r="A8" s="8" t="s">
        <v>3</v>
      </c>
      <c r="B8" s="9">
        <v>2608105.951597342</v>
      </c>
      <c r="C8" s="9">
        <v>18996452.837155357</v>
      </c>
      <c r="D8" s="9">
        <v>30592975.794061065</v>
      </c>
      <c r="E8" s="9">
        <v>3786395.73619307</v>
      </c>
      <c r="F8" s="9">
        <v>53270700.06761477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24">
        <f t="shared" si="0"/>
        <v>109254630.3866216</v>
      </c>
      <c r="N8" s="9"/>
      <c r="O8" s="81">
        <f t="shared" si="1"/>
        <v>109254630.3866216</v>
      </c>
      <c r="P8" s="82"/>
      <c r="Q8" s="83"/>
    </row>
    <row r="9" spans="1:17" ht="12.75">
      <c r="A9" s="8" t="s">
        <v>5</v>
      </c>
      <c r="B9" s="9">
        <v>3086186.3825473823</v>
      </c>
      <c r="C9" s="9">
        <v>20596522.123410657</v>
      </c>
      <c r="D9" s="9">
        <v>36200839.632073924</v>
      </c>
      <c r="E9" s="9">
        <v>4480463.285173553</v>
      </c>
      <c r="F9" s="9">
        <v>63035517.80047484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24">
        <f t="shared" si="0"/>
        <v>127399529.22368035</v>
      </c>
      <c r="N9" s="9">
        <v>13939863</v>
      </c>
      <c r="O9" s="81">
        <f t="shared" si="1"/>
        <v>141339392.22368035</v>
      </c>
      <c r="P9" s="82"/>
      <c r="Q9" s="83"/>
    </row>
    <row r="10" spans="1:17" ht="12.75">
      <c r="A10" s="8" t="s">
        <v>6</v>
      </c>
      <c r="B10" s="9">
        <v>720375.3543513458</v>
      </c>
      <c r="C10" s="9">
        <v>2513049.99664803</v>
      </c>
      <c r="D10" s="9">
        <v>8449973.347444486</v>
      </c>
      <c r="E10" s="9">
        <v>1045826.4429418464</v>
      </c>
      <c r="F10" s="9">
        <v>14713704.178409405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24">
        <f t="shared" si="0"/>
        <v>27442929.319795113</v>
      </c>
      <c r="N10" s="9"/>
      <c r="O10" s="81">
        <f t="shared" si="1"/>
        <v>27442929.319795113</v>
      </c>
      <c r="P10" s="82"/>
      <c r="Q10" s="83"/>
    </row>
    <row r="11" spans="1:17" ht="12.75">
      <c r="A11" s="8" t="s">
        <v>7</v>
      </c>
      <c r="B11" s="9">
        <v>589222.6793958129</v>
      </c>
      <c r="C11" s="9">
        <v>912980.7103927301</v>
      </c>
      <c r="D11" s="9">
        <v>6911557.851791943</v>
      </c>
      <c r="E11" s="9">
        <v>855421.6286980831</v>
      </c>
      <c r="F11" s="9">
        <v>12034903.953156821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250249.923</v>
      </c>
      <c r="M11" s="24">
        <f t="shared" si="0"/>
        <v>21554336.74643539</v>
      </c>
      <c r="N11" s="9"/>
      <c r="O11" s="81">
        <f t="shared" si="1"/>
        <v>21554336.74643539</v>
      </c>
      <c r="P11" s="82"/>
      <c r="Q11" s="83"/>
    </row>
    <row r="12" spans="1:17" ht="12.75">
      <c r="A12" s="8" t="s">
        <v>8</v>
      </c>
      <c r="B12" s="9">
        <v>2604007.430504982</v>
      </c>
      <c r="C12" s="9">
        <v>10973248.27321807</v>
      </c>
      <c r="D12" s="9">
        <v>30544900.309821926</v>
      </c>
      <c r="E12" s="9">
        <v>3780445.585747953</v>
      </c>
      <c r="F12" s="9">
        <v>53186987.56057563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24">
        <f t="shared" si="0"/>
        <v>101089589.15986855</v>
      </c>
      <c r="N12" s="34"/>
      <c r="O12" s="81">
        <f t="shared" si="1"/>
        <v>101089589.15986855</v>
      </c>
      <c r="P12" s="82"/>
      <c r="Q12" s="83"/>
    </row>
    <row r="13" spans="1:17" ht="12.75">
      <c r="A13" s="8" t="s">
        <v>9</v>
      </c>
      <c r="B13" s="9">
        <v>819704.2184720801</v>
      </c>
      <c r="C13" s="9">
        <v>1765454.5990363096</v>
      </c>
      <c r="D13" s="9">
        <v>9615096.8478284</v>
      </c>
      <c r="E13" s="9">
        <v>1190030.08902352</v>
      </c>
      <c r="F13" s="9">
        <v>16742501.40782864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24">
        <f t="shared" si="0"/>
        <v>30132787.162188947</v>
      </c>
      <c r="N13" s="9"/>
      <c r="O13" s="81">
        <f t="shared" si="1"/>
        <v>30132787.162188947</v>
      </c>
      <c r="P13" s="82"/>
      <c r="Q13" s="83"/>
    </row>
    <row r="14" spans="1:17" ht="12.75">
      <c r="A14" s="8" t="s">
        <v>10</v>
      </c>
      <c r="B14" s="9">
        <v>1513077.5515090514</v>
      </c>
      <c r="C14" s="9">
        <v>10592727.59421786</v>
      </c>
      <c r="D14" s="9">
        <v>17748337.593226776</v>
      </c>
      <c r="E14" s="9">
        <v>2196655.540797533</v>
      </c>
      <c r="F14" s="9">
        <v>30904687.892803688</v>
      </c>
      <c r="G14" s="9">
        <v>6178446.190517436</v>
      </c>
      <c r="H14" s="9">
        <v>49374.705147132</v>
      </c>
      <c r="I14" s="9">
        <v>0</v>
      </c>
      <c r="J14" s="9">
        <v>0</v>
      </c>
      <c r="K14" s="9">
        <v>0</v>
      </c>
      <c r="L14" s="9">
        <v>0</v>
      </c>
      <c r="M14" s="24">
        <f t="shared" si="0"/>
        <v>69183307.06821948</v>
      </c>
      <c r="N14" s="9"/>
      <c r="O14" s="81">
        <f t="shared" si="1"/>
        <v>69183307.06821948</v>
      </c>
      <c r="P14" s="82"/>
      <c r="Q14" s="83"/>
    </row>
    <row r="15" spans="1:18" ht="12.75">
      <c r="A15" s="8" t="s">
        <v>11</v>
      </c>
      <c r="B15" s="9">
        <v>2107122.0204252885</v>
      </c>
      <c r="C15" s="9">
        <v>12402553.86253688</v>
      </c>
      <c r="D15" s="9">
        <v>24716454.83824124</v>
      </c>
      <c r="E15" s="9">
        <v>3059077.3464898723</v>
      </c>
      <c r="F15" s="9">
        <v>43038077.14835951</v>
      </c>
      <c r="G15" s="9">
        <v>544017.238052544</v>
      </c>
      <c r="H15" s="9">
        <v>3581.700783852</v>
      </c>
      <c r="I15" s="9">
        <v>0</v>
      </c>
      <c r="J15" s="9">
        <v>0</v>
      </c>
      <c r="K15" s="9">
        <v>0</v>
      </c>
      <c r="L15" s="9">
        <v>0</v>
      </c>
      <c r="M15" s="24">
        <f t="shared" si="0"/>
        <v>85870884.15488917</v>
      </c>
      <c r="N15" s="9"/>
      <c r="O15" s="81">
        <f t="shared" si="1"/>
        <v>85870884.15488917</v>
      </c>
      <c r="P15" s="82"/>
      <c r="Q15" s="83"/>
      <c r="R15" s="15"/>
    </row>
    <row r="16" spans="1:17" ht="12.75">
      <c r="A16" s="8" t="s">
        <v>12</v>
      </c>
      <c r="B16" s="9">
        <v>448426.42539943213</v>
      </c>
      <c r="C16" s="9">
        <v>1652508.53177123</v>
      </c>
      <c r="D16" s="9">
        <v>5260023.56969436</v>
      </c>
      <c r="E16" s="9">
        <v>651016.460465808</v>
      </c>
      <c r="F16" s="9">
        <v>9159133.123106256</v>
      </c>
      <c r="G16" s="9">
        <v>37258476.80779786</v>
      </c>
      <c r="H16" s="9">
        <v>4256434.569172297</v>
      </c>
      <c r="I16" s="9">
        <v>0</v>
      </c>
      <c r="J16" s="9">
        <v>0</v>
      </c>
      <c r="K16" s="9">
        <v>0</v>
      </c>
      <c r="L16" s="9">
        <v>0</v>
      </c>
      <c r="M16" s="24">
        <f t="shared" si="0"/>
        <v>58686019.48740724</v>
      </c>
      <c r="N16" s="9"/>
      <c r="O16" s="81">
        <f t="shared" si="1"/>
        <v>58686019.48740724</v>
      </c>
      <c r="P16" s="82"/>
      <c r="Q16" s="83"/>
    </row>
    <row r="17" spans="1:17" ht="12.75">
      <c r="A17" s="8" t="s">
        <v>13</v>
      </c>
      <c r="B17" s="9">
        <v>656486.6432057277</v>
      </c>
      <c r="C17" s="9">
        <v>3561834.9069666294</v>
      </c>
      <c r="D17" s="9">
        <v>7700561.387246097</v>
      </c>
      <c r="E17" s="9">
        <v>953074.0977679543</v>
      </c>
      <c r="F17" s="9">
        <v>13408773.92162276</v>
      </c>
      <c r="G17" s="9">
        <v>5453905.270652147</v>
      </c>
      <c r="H17" s="9">
        <v>102922.41284922</v>
      </c>
      <c r="I17" s="9">
        <v>0</v>
      </c>
      <c r="J17" s="9">
        <v>0</v>
      </c>
      <c r="K17" s="9">
        <v>0</v>
      </c>
      <c r="L17" s="9">
        <v>0</v>
      </c>
      <c r="M17" s="24">
        <f t="shared" si="0"/>
        <v>31837558.640310537</v>
      </c>
      <c r="N17" s="9"/>
      <c r="O17" s="81">
        <f t="shared" si="1"/>
        <v>31837558.640310537</v>
      </c>
      <c r="P17" s="82"/>
      <c r="Q17" s="83"/>
    </row>
    <row r="18" spans="1:17" ht="12.75">
      <c r="A18" s="8" t="s">
        <v>14</v>
      </c>
      <c r="B18" s="9">
        <v>563908.284413587</v>
      </c>
      <c r="C18" s="9">
        <v>2069333.3038209297</v>
      </c>
      <c r="D18" s="9">
        <v>6614621.037373713</v>
      </c>
      <c r="E18" s="9">
        <v>818670.6994782393</v>
      </c>
      <c r="F18" s="9">
        <v>11517856.115562115</v>
      </c>
      <c r="G18" s="9">
        <v>6768507.848628204</v>
      </c>
      <c r="H18" s="9">
        <v>94509.80604750001</v>
      </c>
      <c r="I18" s="9">
        <v>0</v>
      </c>
      <c r="J18" s="9">
        <v>0</v>
      </c>
      <c r="K18" s="9">
        <v>44096.9082975</v>
      </c>
      <c r="L18" s="9">
        <v>0</v>
      </c>
      <c r="M18" s="24">
        <f t="shared" si="0"/>
        <v>28491504.00362179</v>
      </c>
      <c r="N18" s="9"/>
      <c r="O18" s="81">
        <f t="shared" si="1"/>
        <v>28491504.00362179</v>
      </c>
      <c r="P18" s="82"/>
      <c r="Q18" s="83"/>
    </row>
    <row r="19" spans="1:17" ht="12.75">
      <c r="A19" s="8" t="s">
        <v>15</v>
      </c>
      <c r="B19" s="9">
        <v>1507291.4040845428</v>
      </c>
      <c r="C19" s="9">
        <v>7715292.071036059</v>
      </c>
      <c r="D19" s="9">
        <v>17680466.32135975</v>
      </c>
      <c r="E19" s="9">
        <v>2188255.3284044256</v>
      </c>
      <c r="F19" s="9">
        <v>30786505.5299249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24">
        <f t="shared" si="0"/>
        <v>59877810.654809676</v>
      </c>
      <c r="N19" s="9"/>
      <c r="O19" s="81">
        <f t="shared" si="1"/>
        <v>59877810.654809676</v>
      </c>
      <c r="P19" s="82"/>
      <c r="Q19" s="83"/>
    </row>
    <row r="20" spans="1:17" ht="12.75">
      <c r="A20" s="8" t="s">
        <v>16</v>
      </c>
      <c r="B20" s="9">
        <v>2350622.3912067004</v>
      </c>
      <c r="C20" s="9">
        <v>12971317.98697889</v>
      </c>
      <c r="D20" s="9">
        <v>27572704.1959785</v>
      </c>
      <c r="E20" s="9">
        <v>3412586.2846998</v>
      </c>
      <c r="F20" s="9">
        <v>48011584.9195086</v>
      </c>
      <c r="G20" s="9">
        <v>1336697.47484712</v>
      </c>
      <c r="H20" s="9">
        <v>0</v>
      </c>
      <c r="I20" s="9">
        <v>0</v>
      </c>
      <c r="J20" s="9">
        <v>0</v>
      </c>
      <c r="K20" s="9">
        <v>808017.2617024999</v>
      </c>
      <c r="L20" s="9">
        <v>0</v>
      </c>
      <c r="M20" s="24">
        <f t="shared" si="0"/>
        <v>96463530.51492211</v>
      </c>
      <c r="N20" s="9"/>
      <c r="O20" s="81">
        <f t="shared" si="1"/>
        <v>96463530.51492211</v>
      </c>
      <c r="P20" s="82"/>
      <c r="Q20" s="83"/>
    </row>
    <row r="21" spans="1:17" ht="12.75">
      <c r="A21" s="8" t="s">
        <v>17</v>
      </c>
      <c r="B21" s="9">
        <v>611885.0901418057</v>
      </c>
      <c r="C21" s="9">
        <v>1050129.50635747</v>
      </c>
      <c r="D21" s="9">
        <v>7177386.999937787</v>
      </c>
      <c r="E21" s="9">
        <v>888322.4605710864</v>
      </c>
      <c r="F21" s="9">
        <v>12497784.874432085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24">
        <f t="shared" si="0"/>
        <v>22225508.931440234</v>
      </c>
      <c r="N21" s="9"/>
      <c r="O21" s="81">
        <f t="shared" si="1"/>
        <v>22225508.931440234</v>
      </c>
      <c r="P21" s="82"/>
      <c r="Q21" s="83"/>
    </row>
    <row r="22" spans="1:17" ht="12.75">
      <c r="A22" s="8" t="s">
        <v>18</v>
      </c>
      <c r="B22" s="9">
        <v>939284.5985785953</v>
      </c>
      <c r="C22" s="9">
        <v>3057611.3923903797</v>
      </c>
      <c r="D22" s="9">
        <v>11017769.799746895</v>
      </c>
      <c r="E22" s="9">
        <v>1363634.478481069</v>
      </c>
      <c r="F22" s="9">
        <v>19184936.907323644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24">
        <f t="shared" si="0"/>
        <v>35563237.176520586</v>
      </c>
      <c r="N22" s="9"/>
      <c r="O22" s="81">
        <f t="shared" si="1"/>
        <v>35563237.176520586</v>
      </c>
      <c r="P22" s="82"/>
      <c r="Q22" s="83"/>
    </row>
    <row r="23" spans="1:17" ht="12.75">
      <c r="A23" s="8" t="s">
        <v>19</v>
      </c>
      <c r="B23" s="9">
        <v>524610.6998221313</v>
      </c>
      <c r="C23" s="9">
        <v>1946975.0642837598</v>
      </c>
      <c r="D23" s="9">
        <v>6153661.982610175</v>
      </c>
      <c r="E23" s="9">
        <v>761619.256975053</v>
      </c>
      <c r="F23" s="9">
        <v>10715200.90101033</v>
      </c>
      <c r="G23" s="9">
        <v>5016684.677104692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24">
        <f t="shared" si="0"/>
        <v>25118752.581806142</v>
      </c>
      <c r="N23" s="9"/>
      <c r="O23" s="81">
        <f t="shared" si="1"/>
        <v>25118752.581806142</v>
      </c>
      <c r="P23" s="82"/>
      <c r="Q23" s="83"/>
    </row>
    <row r="24" spans="1:17" ht="12.75">
      <c r="A24" s="10" t="s">
        <v>1</v>
      </c>
      <c r="B24" s="11">
        <f aca="true" t="shared" si="2" ref="B24:O24">SUM(B6:B23)</f>
        <v>24108947.60212001</v>
      </c>
      <c r="C24" s="11">
        <f t="shared" si="2"/>
        <v>134459603.887</v>
      </c>
      <c r="D24" s="11">
        <f t="shared" si="2"/>
        <v>282796966.11259997</v>
      </c>
      <c r="E24" s="11">
        <f t="shared" si="2"/>
        <v>35000884.97128</v>
      </c>
      <c r="F24" s="11">
        <f t="shared" si="2"/>
        <v>492426511.99496007</v>
      </c>
      <c r="G24" s="11">
        <f t="shared" si="2"/>
        <v>62556735.5076</v>
      </c>
      <c r="H24" s="11">
        <f t="shared" si="2"/>
        <v>4506823.194000001</v>
      </c>
      <c r="I24" s="11">
        <f t="shared" si="2"/>
        <v>0</v>
      </c>
      <c r="J24" s="11">
        <f t="shared" si="2"/>
        <v>0</v>
      </c>
      <c r="K24" s="11">
        <f t="shared" si="2"/>
        <v>852114.1699999999</v>
      </c>
      <c r="L24" s="11">
        <f t="shared" si="2"/>
        <v>6499998.000000001</v>
      </c>
      <c r="M24" s="11">
        <f t="shared" si="2"/>
        <v>1043208585.43956</v>
      </c>
      <c r="N24" s="11">
        <f t="shared" si="2"/>
        <v>13939863</v>
      </c>
      <c r="O24" s="77">
        <f t="shared" si="2"/>
        <v>1057148448.43956</v>
      </c>
      <c r="P24" s="84"/>
      <c r="Q24" s="82"/>
    </row>
    <row r="25" ht="12.75">
      <c r="Q25" s="15"/>
    </row>
    <row r="26" spans="15:17" ht="12.75">
      <c r="O26" s="15"/>
      <c r="Q26" s="15"/>
    </row>
    <row r="27" spans="1:15" ht="12.75">
      <c r="A27" s="12" t="s">
        <v>32</v>
      </c>
      <c r="O27" s="15"/>
    </row>
    <row r="28" spans="1:15" ht="12.75">
      <c r="A28" s="13" t="s">
        <v>33</v>
      </c>
      <c r="O28" s="15"/>
    </row>
    <row r="29" ht="12.75">
      <c r="A29" s="14" t="s">
        <v>34</v>
      </c>
    </row>
    <row r="30" ht="12.75">
      <c r="A30" s="13" t="s">
        <v>40</v>
      </c>
    </row>
    <row r="31" ht="12.75">
      <c r="A31" s="13"/>
    </row>
    <row r="32" ht="12.75">
      <c r="A32" s="13"/>
    </row>
    <row r="33" ht="12.75">
      <c r="A33" s="13"/>
    </row>
  </sheetData>
  <printOptions/>
  <pageMargins left="0.75" right="0.75" top="1" bottom="1" header="0" footer="0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O33"/>
  <sheetViews>
    <sheetView showGridLines="0" zoomScale="75" zoomScaleNormal="75" workbookViewId="0" topLeftCell="D1">
      <selection activeCell="L5" sqref="L5"/>
    </sheetView>
  </sheetViews>
  <sheetFormatPr defaultColWidth="11.421875" defaultRowHeight="12.75" customHeight="1"/>
  <cols>
    <col min="1" max="12" width="14.28125" style="65" customWidth="1"/>
    <col min="13" max="13" width="15.421875" style="65" customWidth="1"/>
    <col min="14" max="14" width="13.8515625" style="65" customWidth="1"/>
    <col min="15" max="15" width="15.421875" style="65" customWidth="1"/>
    <col min="16" max="16384" width="11.421875" style="65" customWidth="1"/>
  </cols>
  <sheetData>
    <row r="2" s="51" customFormat="1" ht="12.75">
      <c r="A2" s="50" t="s">
        <v>50</v>
      </c>
    </row>
    <row r="3" s="53" customFormat="1" ht="12.75">
      <c r="A3" s="52" t="s">
        <v>35</v>
      </c>
    </row>
    <row r="5" spans="1:15" s="53" customFormat="1" ht="24.75" customHeight="1">
      <c r="A5" s="54" t="s">
        <v>0</v>
      </c>
      <c r="B5" s="54" t="s">
        <v>20</v>
      </c>
      <c r="C5" s="54" t="s">
        <v>21</v>
      </c>
      <c r="D5" s="54" t="s">
        <v>22</v>
      </c>
      <c r="E5" s="54" t="s">
        <v>23</v>
      </c>
      <c r="F5" s="54" t="s">
        <v>24</v>
      </c>
      <c r="G5" s="54" t="s">
        <v>25</v>
      </c>
      <c r="H5" s="54" t="s">
        <v>26</v>
      </c>
      <c r="I5" s="54" t="s">
        <v>27</v>
      </c>
      <c r="J5" s="54" t="s">
        <v>28</v>
      </c>
      <c r="K5" s="54" t="s">
        <v>29</v>
      </c>
      <c r="L5" s="54" t="s">
        <v>30</v>
      </c>
      <c r="M5" s="55" t="s">
        <v>37</v>
      </c>
      <c r="N5" s="56" t="s">
        <v>36</v>
      </c>
      <c r="O5" s="54" t="s">
        <v>31</v>
      </c>
    </row>
    <row r="6" spans="1:15" s="53" customFormat="1" ht="15.75" customHeight="1">
      <c r="A6" s="57" t="s">
        <v>2</v>
      </c>
      <c r="B6" s="58">
        <v>1815729.5502528003</v>
      </c>
      <c r="C6" s="58">
        <v>20810687.810335565</v>
      </c>
      <c r="D6" s="58">
        <v>21139012.295855198</v>
      </c>
      <c r="E6" s="58">
        <v>2653721.4609893565</v>
      </c>
      <c r="F6" s="58">
        <v>36858445.605271585</v>
      </c>
      <c r="G6" s="58">
        <v>0</v>
      </c>
      <c r="H6" s="58">
        <v>0</v>
      </c>
      <c r="I6" s="58">
        <v>0</v>
      </c>
      <c r="J6" s="58">
        <v>305.552233728</v>
      </c>
      <c r="K6" s="58">
        <v>0</v>
      </c>
      <c r="L6" s="58">
        <v>7291372.756500001</v>
      </c>
      <c r="M6" s="58">
        <f>SUM(B6:L6)</f>
        <v>90569275.03143823</v>
      </c>
      <c r="N6" s="58"/>
      <c r="O6" s="58">
        <f>+M6+N6</f>
        <v>90569275.03143823</v>
      </c>
    </row>
    <row r="7" spans="1:15" s="53" customFormat="1" ht="15.75" customHeight="1">
      <c r="A7" s="57" t="s">
        <v>4</v>
      </c>
      <c r="B7" s="58">
        <v>1084773.2620088002</v>
      </c>
      <c r="C7" s="58">
        <v>3706908.5176881794</v>
      </c>
      <c r="D7" s="58">
        <v>12629102.897304468</v>
      </c>
      <c r="E7" s="58">
        <v>1585415.6723391926</v>
      </c>
      <c r="F7" s="58">
        <v>22020380.880091764</v>
      </c>
      <c r="G7" s="58">
        <v>0</v>
      </c>
      <c r="H7" s="58">
        <v>0</v>
      </c>
      <c r="I7" s="58">
        <v>0</v>
      </c>
      <c r="J7" s="58">
        <v>182.54640028799997</v>
      </c>
      <c r="K7" s="58">
        <v>0</v>
      </c>
      <c r="L7" s="58">
        <v>0</v>
      </c>
      <c r="M7" s="58">
        <f aca="true" t="shared" si="0" ref="M7:M23">SUM(B7:L7)</f>
        <v>41026763.77583269</v>
      </c>
      <c r="N7" s="58"/>
      <c r="O7" s="58">
        <f aca="true" t="shared" si="1" ref="O7:O23">+M7+N7</f>
        <v>41026763.77583269</v>
      </c>
    </row>
    <row r="8" spans="1:15" s="53" customFormat="1" ht="15.75" customHeight="1">
      <c r="A8" s="57" t="s">
        <v>3</v>
      </c>
      <c r="B8" s="58">
        <v>3076842.4615656002</v>
      </c>
      <c r="C8" s="58">
        <v>21481215.561074074</v>
      </c>
      <c r="D8" s="58">
        <v>35821089.44495011</v>
      </c>
      <c r="E8" s="58">
        <v>4496860.708800573</v>
      </c>
      <c r="F8" s="58">
        <v>62458437.430737466</v>
      </c>
      <c r="G8" s="58">
        <v>0</v>
      </c>
      <c r="H8" s="58">
        <v>0</v>
      </c>
      <c r="I8" s="58">
        <v>0</v>
      </c>
      <c r="J8" s="58">
        <v>517.773193056</v>
      </c>
      <c r="K8" s="58">
        <v>0</v>
      </c>
      <c r="L8" s="58">
        <v>0</v>
      </c>
      <c r="M8" s="58">
        <f t="shared" si="0"/>
        <v>127334963.38032088</v>
      </c>
      <c r="N8" s="58"/>
      <c r="O8" s="58">
        <f t="shared" si="1"/>
        <v>127334963.38032088</v>
      </c>
    </row>
    <row r="9" spans="1:15" s="53" customFormat="1" ht="15.75" customHeight="1">
      <c r="A9" s="57" t="s">
        <v>5</v>
      </c>
      <c r="B9" s="58">
        <v>3640844.9205492004</v>
      </c>
      <c r="C9" s="58">
        <v>23290576.15830498</v>
      </c>
      <c r="D9" s="58">
        <v>42387295.801886335</v>
      </c>
      <c r="E9" s="58">
        <v>5321160.467124805</v>
      </c>
      <c r="F9" s="58">
        <v>73907418.88989373</v>
      </c>
      <c r="G9" s="58">
        <v>0</v>
      </c>
      <c r="H9" s="58">
        <v>0</v>
      </c>
      <c r="I9" s="58">
        <v>0</v>
      </c>
      <c r="J9" s="58">
        <v>612.683919792</v>
      </c>
      <c r="K9" s="58">
        <v>0</v>
      </c>
      <c r="L9" s="58">
        <v>0</v>
      </c>
      <c r="M9" s="58">
        <f t="shared" si="0"/>
        <v>148547908.92167884</v>
      </c>
      <c r="N9" s="58">
        <v>13939863</v>
      </c>
      <c r="O9" s="58">
        <f t="shared" si="1"/>
        <v>162487771.92167884</v>
      </c>
    </row>
    <row r="10" spans="1:15" s="53" customFormat="1" ht="15.75" customHeight="1">
      <c r="A10" s="57" t="s">
        <v>6</v>
      </c>
      <c r="B10" s="58">
        <v>849843.3421296</v>
      </c>
      <c r="C10" s="58">
        <v>2841760.46741559</v>
      </c>
      <c r="D10" s="58">
        <v>9894011.394112676</v>
      </c>
      <c r="E10" s="58">
        <v>1242061.3605006575</v>
      </c>
      <c r="F10" s="58">
        <v>17251415.330286887</v>
      </c>
      <c r="G10" s="58">
        <v>0</v>
      </c>
      <c r="H10" s="58">
        <v>0</v>
      </c>
      <c r="I10" s="58">
        <v>0</v>
      </c>
      <c r="J10" s="58">
        <v>143.012229696</v>
      </c>
      <c r="K10" s="58">
        <v>0</v>
      </c>
      <c r="L10" s="58">
        <v>0</v>
      </c>
      <c r="M10" s="58">
        <f t="shared" si="0"/>
        <v>32079234.906675108</v>
      </c>
      <c r="N10" s="58"/>
      <c r="O10" s="58">
        <f t="shared" si="1"/>
        <v>32079234.906675108</v>
      </c>
    </row>
    <row r="11" spans="1:15" s="53" customFormat="1" ht="15.75" customHeight="1">
      <c r="A11" s="57" t="s">
        <v>7</v>
      </c>
      <c r="B11" s="58">
        <v>695119.5208048001</v>
      </c>
      <c r="C11" s="58">
        <v>1032399.8701846899</v>
      </c>
      <c r="D11" s="58">
        <v>8092692.050606218</v>
      </c>
      <c r="E11" s="58">
        <v>1015929.7071832686</v>
      </c>
      <c r="F11" s="58">
        <v>14110595.404023144</v>
      </c>
      <c r="G11" s="58">
        <v>0</v>
      </c>
      <c r="H11" s="58">
        <v>0</v>
      </c>
      <c r="I11" s="58">
        <v>0</v>
      </c>
      <c r="J11" s="58">
        <v>116.97519724799999</v>
      </c>
      <c r="K11" s="58">
        <v>0</v>
      </c>
      <c r="L11" s="58">
        <v>291958.24350000004</v>
      </c>
      <c r="M11" s="58">
        <f t="shared" si="0"/>
        <v>25238811.77149937</v>
      </c>
      <c r="N11" s="58"/>
      <c r="O11" s="58">
        <f t="shared" si="1"/>
        <v>25238811.77149937</v>
      </c>
    </row>
    <row r="12" spans="1:15" s="53" customFormat="1" ht="15.75" customHeight="1">
      <c r="A12" s="57" t="s">
        <v>8</v>
      </c>
      <c r="B12" s="58">
        <v>3072007.3421492004</v>
      </c>
      <c r="C12" s="58">
        <v>12408564.566387707</v>
      </c>
      <c r="D12" s="58">
        <v>35764798.21546554</v>
      </c>
      <c r="E12" s="58">
        <v>4489794.094634404</v>
      </c>
      <c r="F12" s="58">
        <v>62360286.80804172</v>
      </c>
      <c r="G12" s="58">
        <v>0</v>
      </c>
      <c r="H12" s="58">
        <v>0</v>
      </c>
      <c r="I12" s="58">
        <v>0</v>
      </c>
      <c r="J12" s="58">
        <v>516.959535792</v>
      </c>
      <c r="K12" s="58">
        <v>0</v>
      </c>
      <c r="L12" s="58">
        <v>0</v>
      </c>
      <c r="M12" s="58">
        <f t="shared" si="0"/>
        <v>118095967.98621435</v>
      </c>
      <c r="N12" s="59"/>
      <c r="O12" s="58">
        <f t="shared" si="1"/>
        <v>118095967.98621435</v>
      </c>
    </row>
    <row r="13" spans="1:15" s="53" customFormat="1" ht="15.75" customHeight="1">
      <c r="A13" s="57" t="s">
        <v>9</v>
      </c>
      <c r="B13" s="58">
        <v>967023.8832800001</v>
      </c>
      <c r="C13" s="58">
        <v>1996378.5413144296</v>
      </c>
      <c r="D13" s="58">
        <v>11258245.896915361</v>
      </c>
      <c r="E13" s="58">
        <v>1413322.8332336799</v>
      </c>
      <c r="F13" s="58">
        <v>19630124.5391484</v>
      </c>
      <c r="G13" s="58">
        <v>0</v>
      </c>
      <c r="H13" s="58">
        <v>0</v>
      </c>
      <c r="I13" s="58">
        <v>0</v>
      </c>
      <c r="J13" s="58">
        <v>162.7314528</v>
      </c>
      <c r="K13" s="58">
        <v>0</v>
      </c>
      <c r="L13" s="58">
        <v>0</v>
      </c>
      <c r="M13" s="58">
        <f t="shared" si="0"/>
        <v>35265258.425344676</v>
      </c>
      <c r="N13" s="58"/>
      <c r="O13" s="58">
        <f t="shared" si="1"/>
        <v>35265258.425344676</v>
      </c>
    </row>
    <row r="14" spans="1:15" s="53" customFormat="1" ht="15.75" customHeight="1">
      <c r="A14" s="57" t="s">
        <v>10</v>
      </c>
      <c r="B14" s="58">
        <v>1785012.3210192001</v>
      </c>
      <c r="C14" s="58">
        <v>11978271.24788658</v>
      </c>
      <c r="D14" s="58">
        <v>20781397.426188473</v>
      </c>
      <c r="E14" s="58">
        <v>2608827.6768748746</v>
      </c>
      <c r="F14" s="58">
        <v>36234900.472851574</v>
      </c>
      <c r="G14" s="58">
        <v>7419069.211157615</v>
      </c>
      <c r="H14" s="58">
        <v>54910.706021688005</v>
      </c>
      <c r="I14" s="58">
        <v>0</v>
      </c>
      <c r="J14" s="58">
        <v>300.38311699199994</v>
      </c>
      <c r="K14" s="58">
        <v>0</v>
      </c>
      <c r="L14" s="58">
        <v>0</v>
      </c>
      <c r="M14" s="58">
        <f t="shared" si="0"/>
        <v>80862689.445117</v>
      </c>
      <c r="N14" s="58"/>
      <c r="O14" s="58">
        <f t="shared" si="1"/>
        <v>80862689.445117</v>
      </c>
    </row>
    <row r="15" spans="1:15" s="53" customFormat="1" ht="15.75" customHeight="1">
      <c r="A15" s="57" t="s">
        <v>11</v>
      </c>
      <c r="B15" s="58">
        <v>2485820.217608</v>
      </c>
      <c r="C15" s="58">
        <v>14024825.335174639</v>
      </c>
      <c r="D15" s="58">
        <v>28940314.452658903</v>
      </c>
      <c r="E15" s="58">
        <v>3633071.0477830474</v>
      </c>
      <c r="F15" s="58">
        <v>50460967.19769324</v>
      </c>
      <c r="G15" s="58">
        <v>655744.749173652</v>
      </c>
      <c r="H15" s="58">
        <v>3994.141562544</v>
      </c>
      <c r="I15" s="58">
        <v>0</v>
      </c>
      <c r="J15" s="58">
        <v>418.31555807999996</v>
      </c>
      <c r="K15" s="58">
        <v>0</v>
      </c>
      <c r="L15" s="58">
        <v>0</v>
      </c>
      <c r="M15" s="58">
        <f t="shared" si="0"/>
        <v>100205155.45721212</v>
      </c>
      <c r="N15" s="58"/>
      <c r="O15" s="58">
        <f t="shared" si="1"/>
        <v>100205155.45721212</v>
      </c>
    </row>
    <row r="16" spans="1:15" s="53" customFormat="1" ht="15.75" customHeight="1">
      <c r="A16" s="57" t="s">
        <v>12</v>
      </c>
      <c r="B16" s="58">
        <v>529018.947912</v>
      </c>
      <c r="C16" s="58">
        <v>1868658.9697451899</v>
      </c>
      <c r="D16" s="58">
        <v>6158922.755371345</v>
      </c>
      <c r="E16" s="58">
        <v>773170.726416072</v>
      </c>
      <c r="F16" s="58">
        <v>10738832.83612236</v>
      </c>
      <c r="G16" s="58">
        <v>44885458.21390445</v>
      </c>
      <c r="H16" s="58">
        <v>4812207.231997345</v>
      </c>
      <c r="I16" s="58">
        <v>0</v>
      </c>
      <c r="J16" s="58">
        <v>89.02367711999999</v>
      </c>
      <c r="K16" s="58">
        <v>0</v>
      </c>
      <c r="L16" s="58">
        <v>0</v>
      </c>
      <c r="M16" s="58">
        <f t="shared" si="0"/>
        <v>69766358.70514588</v>
      </c>
      <c r="N16" s="58"/>
      <c r="O16" s="58">
        <f t="shared" si="1"/>
        <v>69766358.70514588</v>
      </c>
    </row>
    <row r="17" spans="1:15" s="53" customFormat="1" ht="15.75" customHeight="1">
      <c r="A17" s="57" t="s">
        <v>13</v>
      </c>
      <c r="B17" s="58">
        <v>774472.3629916001</v>
      </c>
      <c r="C17" s="58">
        <v>4027727.917701389</v>
      </c>
      <c r="D17" s="58">
        <v>9016530.463911919</v>
      </c>
      <c r="E17" s="58">
        <v>1131905.3161456794</v>
      </c>
      <c r="F17" s="58">
        <v>15721420.329441497</v>
      </c>
      <c r="G17" s="58">
        <v>6563976.933243288</v>
      </c>
      <c r="H17" s="58">
        <v>113611.0189449</v>
      </c>
      <c r="I17" s="58">
        <v>0</v>
      </c>
      <c r="J17" s="58">
        <v>130.328748816</v>
      </c>
      <c r="K17" s="58">
        <v>0</v>
      </c>
      <c r="L17" s="58">
        <v>0</v>
      </c>
      <c r="M17" s="58">
        <f t="shared" si="0"/>
        <v>37349774.671129085</v>
      </c>
      <c r="N17" s="58"/>
      <c r="O17" s="58">
        <f t="shared" si="1"/>
        <v>37349774.671129085</v>
      </c>
    </row>
    <row r="18" spans="1:15" s="53" customFormat="1" ht="15.75" customHeight="1">
      <c r="A18" s="57" t="s">
        <v>14</v>
      </c>
      <c r="B18" s="58">
        <v>665255.5479388</v>
      </c>
      <c r="C18" s="58">
        <v>2340005.0076792897</v>
      </c>
      <c r="D18" s="58">
        <v>7745010.927319126</v>
      </c>
      <c r="E18" s="58">
        <v>972282.9726275227</v>
      </c>
      <c r="F18" s="58">
        <v>13504370.969725914</v>
      </c>
      <c r="G18" s="58">
        <v>8139662.8599325195</v>
      </c>
      <c r="H18" s="58">
        <v>103002.60067352401</v>
      </c>
      <c r="I18" s="58">
        <v>0</v>
      </c>
      <c r="J18" s="58">
        <v>111.94966708799998</v>
      </c>
      <c r="K18" s="58">
        <v>48999.070395</v>
      </c>
      <c r="L18" s="58">
        <v>0</v>
      </c>
      <c r="M18" s="58">
        <f t="shared" si="0"/>
        <v>33518701.905958783</v>
      </c>
      <c r="N18" s="58"/>
      <c r="O18" s="58">
        <f t="shared" si="1"/>
        <v>33518701.905958783</v>
      </c>
    </row>
    <row r="19" spans="1:15" s="53" customFormat="1" ht="15.75" customHeight="1">
      <c r="A19" s="57" t="s">
        <v>15</v>
      </c>
      <c r="B19" s="58">
        <v>1778186.2700784001</v>
      </c>
      <c r="C19" s="58">
        <v>8724463.115051178</v>
      </c>
      <c r="D19" s="58">
        <v>20701927.455151424</v>
      </c>
      <c r="E19" s="58">
        <v>2598851.28040499</v>
      </c>
      <c r="F19" s="58">
        <v>36096334.88786935</v>
      </c>
      <c r="G19" s="58">
        <v>0</v>
      </c>
      <c r="H19" s="58">
        <v>0</v>
      </c>
      <c r="I19" s="58">
        <v>0</v>
      </c>
      <c r="J19" s="58">
        <v>299.23442438399996</v>
      </c>
      <c r="K19" s="58">
        <v>0</v>
      </c>
      <c r="L19" s="58">
        <v>0</v>
      </c>
      <c r="M19" s="58">
        <f t="shared" si="0"/>
        <v>69900062.24297974</v>
      </c>
      <c r="N19" s="58"/>
      <c r="O19" s="58">
        <f t="shared" si="1"/>
        <v>69900062.24297974</v>
      </c>
    </row>
    <row r="20" spans="1:15" s="53" customFormat="1" ht="15.75" customHeight="1">
      <c r="A20" s="57" t="s">
        <v>16</v>
      </c>
      <c r="B20" s="58">
        <v>2773083.1947000003</v>
      </c>
      <c r="C20" s="58">
        <v>14667984.606291167</v>
      </c>
      <c r="D20" s="58">
        <v>32284675.733801402</v>
      </c>
      <c r="E20" s="58">
        <v>4052911.0658906996</v>
      </c>
      <c r="F20" s="58">
        <v>56292268.8990285</v>
      </c>
      <c r="G20" s="58">
        <v>1600308.307424376</v>
      </c>
      <c r="H20" s="58">
        <v>0</v>
      </c>
      <c r="I20" s="58">
        <v>0</v>
      </c>
      <c r="J20" s="58">
        <v>466.656372</v>
      </c>
      <c r="K20" s="58">
        <v>897842.869605</v>
      </c>
      <c r="L20" s="58">
        <v>0</v>
      </c>
      <c r="M20" s="58">
        <f t="shared" si="0"/>
        <v>112569541.33311316</v>
      </c>
      <c r="N20" s="58"/>
      <c r="O20" s="58">
        <f t="shared" si="1"/>
        <v>112569541.33311316</v>
      </c>
    </row>
    <row r="21" spans="1:15" s="53" customFormat="1" ht="15.75" customHeight="1">
      <c r="A21" s="57" t="s">
        <v>17</v>
      </c>
      <c r="B21" s="58">
        <v>721854.8869896</v>
      </c>
      <c r="C21" s="58">
        <v>1187487.9213759098</v>
      </c>
      <c r="D21" s="58">
        <v>8403949.437167995</v>
      </c>
      <c r="E21" s="58">
        <v>1055003.9266903175</v>
      </c>
      <c r="F21" s="58">
        <v>14653310.611870186</v>
      </c>
      <c r="G21" s="58">
        <v>0</v>
      </c>
      <c r="H21" s="58">
        <v>0</v>
      </c>
      <c r="I21" s="58">
        <v>0</v>
      </c>
      <c r="J21" s="58">
        <v>121.47424329599998</v>
      </c>
      <c r="K21" s="58">
        <v>0</v>
      </c>
      <c r="L21" s="58">
        <v>0</v>
      </c>
      <c r="M21" s="58">
        <f t="shared" si="0"/>
        <v>26021728.2583373</v>
      </c>
      <c r="N21" s="58"/>
      <c r="O21" s="58">
        <f t="shared" si="1"/>
        <v>26021728.2583373</v>
      </c>
    </row>
    <row r="22" spans="1:15" s="53" customFormat="1" ht="15.75" customHeight="1">
      <c r="A22" s="57" t="s">
        <v>18</v>
      </c>
      <c r="B22" s="58">
        <v>1108095.6027232</v>
      </c>
      <c r="C22" s="58">
        <v>3457551.25891014</v>
      </c>
      <c r="D22" s="58">
        <v>12900625.298347719</v>
      </c>
      <c r="E22" s="58">
        <v>1619501.6936112992</v>
      </c>
      <c r="F22" s="58">
        <v>22493813.295447692</v>
      </c>
      <c r="G22" s="58">
        <v>0</v>
      </c>
      <c r="H22" s="58">
        <v>0</v>
      </c>
      <c r="I22" s="58">
        <v>0</v>
      </c>
      <c r="J22" s="58">
        <v>186.47110003199998</v>
      </c>
      <c r="K22" s="58">
        <v>0</v>
      </c>
      <c r="L22" s="58">
        <v>0</v>
      </c>
      <c r="M22" s="58">
        <f t="shared" si="0"/>
        <v>41579773.620140076</v>
      </c>
      <c r="N22" s="58"/>
      <c r="O22" s="58">
        <f t="shared" si="1"/>
        <v>41579773.620140076</v>
      </c>
    </row>
    <row r="23" spans="1:15" s="53" customFormat="1" ht="15.75" customHeight="1">
      <c r="A23" s="57" t="s">
        <v>19</v>
      </c>
      <c r="B23" s="58">
        <v>618895.2852992001</v>
      </c>
      <c r="C23" s="58">
        <v>2201642.1384792794</v>
      </c>
      <c r="D23" s="58">
        <v>7205277.374025831</v>
      </c>
      <c r="E23" s="58">
        <v>904526.6132695551</v>
      </c>
      <c r="F23" s="58">
        <v>12563279.705054976</v>
      </c>
      <c r="G23" s="58">
        <v>6058433.010764101</v>
      </c>
      <c r="H23" s="58">
        <v>0</v>
      </c>
      <c r="I23" s="58">
        <v>0</v>
      </c>
      <c r="J23" s="58">
        <v>104.148129792</v>
      </c>
      <c r="K23" s="58">
        <v>0</v>
      </c>
      <c r="L23" s="58">
        <v>0</v>
      </c>
      <c r="M23" s="58">
        <f t="shared" si="0"/>
        <v>29552158.27502273</v>
      </c>
      <c r="N23" s="58"/>
      <c r="O23" s="58">
        <f t="shared" si="1"/>
        <v>29552158.27502273</v>
      </c>
    </row>
    <row r="24" spans="1:15" s="53" customFormat="1" ht="15.75" customHeight="1">
      <c r="A24" s="60" t="s">
        <v>1</v>
      </c>
      <c r="B24" s="61">
        <f aca="true" t="shared" si="2" ref="B24:L24">SUM(B6:B23)</f>
        <v>28441878.920000006</v>
      </c>
      <c r="C24" s="61">
        <f t="shared" si="2"/>
        <v>152047109.01099998</v>
      </c>
      <c r="D24" s="61">
        <f t="shared" si="2"/>
        <v>331124879.32104003</v>
      </c>
      <c r="E24" s="61">
        <f t="shared" si="2"/>
        <v>41568318.624520004</v>
      </c>
      <c r="F24" s="61">
        <f t="shared" si="2"/>
        <v>577356604.0926</v>
      </c>
      <c r="G24" s="61">
        <f t="shared" si="2"/>
        <v>75322653.2856</v>
      </c>
      <c r="H24" s="61">
        <f t="shared" si="2"/>
        <v>5087725.6992</v>
      </c>
      <c r="I24" s="61">
        <f t="shared" si="2"/>
        <v>0</v>
      </c>
      <c r="J24" s="61">
        <f t="shared" si="2"/>
        <v>4786.2192000000005</v>
      </c>
      <c r="K24" s="61">
        <f t="shared" si="2"/>
        <v>946841.9400000001</v>
      </c>
      <c r="L24" s="61">
        <f t="shared" si="2"/>
        <v>7583331.000000001</v>
      </c>
      <c r="M24" s="61">
        <f>SUM(M6:M23)</f>
        <v>1219484128.11316</v>
      </c>
      <c r="N24" s="61">
        <f>SUM(N6:N23)</f>
        <v>13939863</v>
      </c>
      <c r="O24" s="61">
        <f>SUM(O6:O23)</f>
        <v>1233423991.11316</v>
      </c>
    </row>
    <row r="27" s="53" customFormat="1" ht="12.75">
      <c r="A27" s="62" t="s">
        <v>32</v>
      </c>
    </row>
    <row r="28" s="53" customFormat="1" ht="12.75">
      <c r="A28" s="63" t="s">
        <v>33</v>
      </c>
    </row>
    <row r="29" ht="12.75">
      <c r="A29" s="64" t="s">
        <v>34</v>
      </c>
    </row>
    <row r="30" ht="12.75">
      <c r="A30" s="66" t="s">
        <v>40</v>
      </c>
    </row>
    <row r="31" ht="12.75">
      <c r="A31" s="66"/>
    </row>
    <row r="32" ht="12.75">
      <c r="A32" s="66"/>
    </row>
    <row r="33" ht="12.75">
      <c r="A33" s="66"/>
    </row>
  </sheetData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75" zoomScaleNormal="75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6" sqref="P6:P24"/>
    </sheetView>
  </sheetViews>
  <sheetFormatPr defaultColWidth="11.421875" defaultRowHeight="12.75" customHeight="1"/>
  <cols>
    <col min="1" max="10" width="14.00390625" style="0" customWidth="1"/>
    <col min="11" max="11" width="12.28125" style="0" customWidth="1"/>
    <col min="12" max="12" width="15.00390625" style="0" customWidth="1"/>
    <col min="13" max="13" width="15.140625" style="0" customWidth="1"/>
    <col min="14" max="14" width="17.8515625" style="0" customWidth="1"/>
    <col min="15" max="15" width="14.421875" style="0" customWidth="1"/>
    <col min="16" max="16" width="14.140625" style="0" customWidth="1"/>
    <col min="17" max="17" width="13.7109375" style="0" bestFit="1" customWidth="1"/>
    <col min="19" max="19" width="11.421875" style="44" customWidth="1"/>
  </cols>
  <sheetData>
    <row r="2" ht="12.75">
      <c r="A2" s="1" t="s">
        <v>51</v>
      </c>
    </row>
    <row r="3" ht="12.75">
      <c r="A3" s="6" t="s">
        <v>35</v>
      </c>
    </row>
    <row r="5" spans="1:16" ht="26.25" customHeight="1">
      <c r="A5" s="7" t="s">
        <v>0</v>
      </c>
      <c r="B5" s="42" t="s">
        <v>20</v>
      </c>
      <c r="C5" s="42" t="s">
        <v>21</v>
      </c>
      <c r="D5" s="42" t="s">
        <v>22</v>
      </c>
      <c r="E5" s="42" t="s">
        <v>23</v>
      </c>
      <c r="F5" s="42" t="s">
        <v>24</v>
      </c>
      <c r="G5" s="42" t="s">
        <v>25</v>
      </c>
      <c r="H5" s="42" t="s">
        <v>26</v>
      </c>
      <c r="I5" s="42" t="s">
        <v>27</v>
      </c>
      <c r="J5" s="42" t="s">
        <v>28</v>
      </c>
      <c r="K5" s="42" t="s">
        <v>29</v>
      </c>
      <c r="L5" s="42" t="s">
        <v>30</v>
      </c>
      <c r="M5" s="42" t="s">
        <v>41</v>
      </c>
      <c r="N5" s="42" t="s">
        <v>38</v>
      </c>
      <c r="O5" s="42" t="s">
        <v>42</v>
      </c>
      <c r="P5" s="42" t="s">
        <v>31</v>
      </c>
    </row>
    <row r="6" spans="1:18" ht="12.75">
      <c r="A6" s="8" t="s">
        <v>2</v>
      </c>
      <c r="B6" s="36">
        <v>1952512.5016239362</v>
      </c>
      <c r="C6" s="36">
        <v>24503063.176495675</v>
      </c>
      <c r="D6" s="36">
        <v>24661735.4201478</v>
      </c>
      <c r="E6" s="36">
        <v>3090213.7705064644</v>
      </c>
      <c r="F6" s="36">
        <v>42883227.59782065</v>
      </c>
      <c r="G6" s="36">
        <v>0</v>
      </c>
      <c r="H6" s="36">
        <v>0</v>
      </c>
      <c r="I6" s="36">
        <v>0</v>
      </c>
      <c r="J6" s="36">
        <v>305.552233728</v>
      </c>
      <c r="K6" s="36">
        <v>0</v>
      </c>
      <c r="L6" s="36">
        <v>8332997.436000001</v>
      </c>
      <c r="M6" s="36">
        <f aca="true" t="shared" si="0" ref="M6:M23">SUM(B6:L6)</f>
        <v>105424055.45482825</v>
      </c>
      <c r="N6" s="36"/>
      <c r="O6" s="67"/>
      <c r="P6" s="36">
        <f aca="true" t="shared" si="1" ref="P6:P23">+M6+N6+O6</f>
        <v>105424055.45482825</v>
      </c>
      <c r="Q6" s="79"/>
      <c r="R6" s="15"/>
    </row>
    <row r="7" spans="1:18" ht="12.75">
      <c r="A7" s="8" t="s">
        <v>4</v>
      </c>
      <c r="B7" s="36">
        <v>1166491.6480566561</v>
      </c>
      <c r="C7" s="36">
        <v>4364613.722824319</v>
      </c>
      <c r="D7" s="36">
        <v>14733687.169869</v>
      </c>
      <c r="E7" s="36">
        <v>1846189.7432192438</v>
      </c>
      <c r="F7" s="36">
        <v>25619772.878773175</v>
      </c>
      <c r="G7" s="36">
        <v>0</v>
      </c>
      <c r="H7" s="36">
        <v>0</v>
      </c>
      <c r="I7" s="36">
        <v>0</v>
      </c>
      <c r="J7" s="36">
        <v>182.54640028799997</v>
      </c>
      <c r="K7" s="36">
        <v>0</v>
      </c>
      <c r="L7" s="36">
        <v>0</v>
      </c>
      <c r="M7" s="36">
        <f t="shared" si="0"/>
        <v>47730937.70914268</v>
      </c>
      <c r="N7" s="36"/>
      <c r="O7" s="67"/>
      <c r="P7" s="36">
        <f t="shared" si="1"/>
        <v>47730937.70914268</v>
      </c>
      <c r="Q7" s="79"/>
      <c r="R7" s="15"/>
    </row>
    <row r="8" spans="1:18" ht="12.75">
      <c r="A8" s="8" t="s">
        <v>3</v>
      </c>
      <c r="B8" s="36">
        <v>3308627.857545072</v>
      </c>
      <c r="C8" s="36">
        <v>25292560.572625913</v>
      </c>
      <c r="D8" s="36">
        <v>41790515.94222413</v>
      </c>
      <c r="E8" s="36">
        <v>5236518.259608228</v>
      </c>
      <c r="F8" s="36">
        <v>72667724.96134457</v>
      </c>
      <c r="G8" s="36">
        <v>0</v>
      </c>
      <c r="H8" s="36">
        <v>0</v>
      </c>
      <c r="I8" s="36">
        <v>0</v>
      </c>
      <c r="J8" s="36">
        <v>517.773193056</v>
      </c>
      <c r="K8" s="36">
        <v>0</v>
      </c>
      <c r="L8" s="36">
        <v>0</v>
      </c>
      <c r="M8" s="36">
        <f t="shared" si="0"/>
        <v>148296465.36654097</v>
      </c>
      <c r="N8" s="36"/>
      <c r="O8" s="67"/>
      <c r="P8" s="36">
        <f t="shared" si="1"/>
        <v>148296465.36654097</v>
      </c>
      <c r="Q8" s="79"/>
      <c r="R8" s="15"/>
    </row>
    <row r="9" spans="1:18" ht="12.75">
      <c r="A9" s="8" t="s">
        <v>5</v>
      </c>
      <c r="B9" s="36">
        <v>3915117.8780213045</v>
      </c>
      <c r="C9" s="36">
        <v>27422950.371707514</v>
      </c>
      <c r="D9" s="36">
        <v>49450951.61549373</v>
      </c>
      <c r="E9" s="36">
        <v>6196401.390390546</v>
      </c>
      <c r="F9" s="36">
        <v>85988126.01499093</v>
      </c>
      <c r="G9" s="36">
        <v>0</v>
      </c>
      <c r="H9" s="36">
        <v>0</v>
      </c>
      <c r="I9" s="36">
        <v>0</v>
      </c>
      <c r="J9" s="36">
        <v>612.683919792</v>
      </c>
      <c r="K9" s="36">
        <v>0</v>
      </c>
      <c r="L9" s="36">
        <v>0</v>
      </c>
      <c r="M9" s="36">
        <f t="shared" si="0"/>
        <v>172974159.9545238</v>
      </c>
      <c r="N9" s="36">
        <v>13939863</v>
      </c>
      <c r="O9" s="67"/>
      <c r="P9" s="36">
        <f t="shared" si="1"/>
        <v>186914022.9545238</v>
      </c>
      <c r="Q9" s="79"/>
      <c r="R9" s="15"/>
    </row>
    <row r="10" spans="1:18" ht="12.75">
      <c r="A10" s="8" t="s">
        <v>6</v>
      </c>
      <c r="B10" s="36">
        <v>913863.9340307522</v>
      </c>
      <c r="C10" s="36">
        <v>3345965.155028159</v>
      </c>
      <c r="D10" s="36">
        <v>11542804.736121807</v>
      </c>
      <c r="E10" s="36">
        <v>1446359.452737048</v>
      </c>
      <c r="F10" s="36">
        <v>20071285.097476203</v>
      </c>
      <c r="G10" s="36">
        <v>0</v>
      </c>
      <c r="H10" s="36">
        <v>0</v>
      </c>
      <c r="I10" s="36">
        <v>0</v>
      </c>
      <c r="J10" s="36">
        <v>143.012229696</v>
      </c>
      <c r="K10" s="36">
        <v>0</v>
      </c>
      <c r="L10" s="36">
        <v>0</v>
      </c>
      <c r="M10" s="36">
        <f t="shared" si="0"/>
        <v>37320421.38762367</v>
      </c>
      <c r="N10" s="36"/>
      <c r="O10" s="67"/>
      <c r="P10" s="36">
        <f t="shared" si="1"/>
        <v>37320421.38762367</v>
      </c>
      <c r="Q10" s="79"/>
      <c r="R10" s="15"/>
    </row>
    <row r="11" spans="1:18" ht="12.75">
      <c r="A11" s="8" t="s">
        <v>7</v>
      </c>
      <c r="B11" s="36">
        <v>747484.4226141762</v>
      </c>
      <c r="C11" s="36">
        <v>1215575.35594656</v>
      </c>
      <c r="D11" s="36">
        <v>9441303.472249564</v>
      </c>
      <c r="E11" s="36">
        <v>1183032.966027224</v>
      </c>
      <c r="F11" s="36">
        <v>16417075.226985222</v>
      </c>
      <c r="G11" s="36">
        <v>0</v>
      </c>
      <c r="H11" s="36">
        <v>0</v>
      </c>
      <c r="I11" s="36">
        <v>0</v>
      </c>
      <c r="J11" s="36">
        <v>116.97519724799999</v>
      </c>
      <c r="K11" s="36">
        <v>0</v>
      </c>
      <c r="L11" s="36">
        <v>333666.564</v>
      </c>
      <c r="M11" s="36">
        <f t="shared" si="0"/>
        <v>29338254.983019993</v>
      </c>
      <c r="N11" s="36"/>
      <c r="O11" s="67"/>
      <c r="P11" s="36">
        <f t="shared" si="1"/>
        <v>29338254.983019993</v>
      </c>
      <c r="Q11" s="79"/>
      <c r="R11" s="15"/>
    </row>
    <row r="12" spans="1:18" ht="12.75">
      <c r="A12" s="8" t="s">
        <v>8</v>
      </c>
      <c r="B12" s="36">
        <v>3303428.497813305</v>
      </c>
      <c r="C12" s="36">
        <v>14610177.437231036</v>
      </c>
      <c r="D12" s="36">
        <v>41724844.027728125</v>
      </c>
      <c r="E12" s="36">
        <v>5228289.3068985455</v>
      </c>
      <c r="F12" s="36">
        <v>72553530.90289173</v>
      </c>
      <c r="G12" s="36">
        <v>0</v>
      </c>
      <c r="H12" s="36">
        <v>0</v>
      </c>
      <c r="I12" s="36">
        <v>0</v>
      </c>
      <c r="J12" s="36">
        <v>516.959535792</v>
      </c>
      <c r="K12" s="36">
        <v>0</v>
      </c>
      <c r="L12" s="36">
        <v>0</v>
      </c>
      <c r="M12" s="36">
        <f t="shared" si="0"/>
        <v>137420787.1320985</v>
      </c>
      <c r="N12" s="36"/>
      <c r="O12" s="67"/>
      <c r="P12" s="36">
        <f t="shared" si="1"/>
        <v>137420787.1320985</v>
      </c>
      <c r="Q12" s="79"/>
      <c r="R12" s="15"/>
    </row>
    <row r="13" spans="1:18" ht="12.75">
      <c r="A13" s="8" t="s">
        <v>9</v>
      </c>
      <c r="B13" s="36">
        <v>1039871.9463536001</v>
      </c>
      <c r="C13" s="36">
        <v>2350589.7531043193</v>
      </c>
      <c r="D13" s="36">
        <v>13134382.899201522</v>
      </c>
      <c r="E13" s="36">
        <v>1645790.5419363999</v>
      </c>
      <c r="F13" s="36">
        <v>22838811.690568637</v>
      </c>
      <c r="G13" s="36">
        <v>0</v>
      </c>
      <c r="H13" s="36">
        <v>0</v>
      </c>
      <c r="I13" s="36">
        <v>0</v>
      </c>
      <c r="J13" s="36">
        <v>162.7314528</v>
      </c>
      <c r="K13" s="36">
        <v>0</v>
      </c>
      <c r="L13" s="36">
        <v>0</v>
      </c>
      <c r="M13" s="36">
        <f t="shared" si="0"/>
        <v>41009609.56261728</v>
      </c>
      <c r="N13" s="36"/>
      <c r="O13" s="67"/>
      <c r="P13" s="36">
        <f t="shared" si="1"/>
        <v>41009609.56261728</v>
      </c>
      <c r="Q13" s="79"/>
      <c r="R13" s="15"/>
    </row>
    <row r="14" spans="1:18" ht="12.75">
      <c r="A14" s="8" t="s">
        <v>10</v>
      </c>
      <c r="B14" s="36">
        <v>1919481.2750927042</v>
      </c>
      <c r="C14" s="36">
        <v>14103538.518625917</v>
      </c>
      <c r="D14" s="36">
        <v>24244525.610408455</v>
      </c>
      <c r="E14" s="36">
        <v>3037935.7179978956</v>
      </c>
      <c r="F14" s="36">
        <v>42157759.461767286</v>
      </c>
      <c r="G14" s="36">
        <v>8561894.451594647</v>
      </c>
      <c r="H14" s="36">
        <v>59211.465901608004</v>
      </c>
      <c r="I14" s="36">
        <v>0</v>
      </c>
      <c r="J14" s="36">
        <v>300.38311699199994</v>
      </c>
      <c r="K14" s="36">
        <v>0</v>
      </c>
      <c r="L14" s="36">
        <v>0</v>
      </c>
      <c r="M14" s="36">
        <f t="shared" si="0"/>
        <v>94084646.88450551</v>
      </c>
      <c r="N14" s="36"/>
      <c r="O14" s="67"/>
      <c r="P14" s="36">
        <f t="shared" si="1"/>
        <v>94084646.88450551</v>
      </c>
      <c r="Q14" s="79"/>
      <c r="R14" s="15"/>
    </row>
    <row r="15" spans="1:18" ht="12.75">
      <c r="A15" s="8" t="s">
        <v>11</v>
      </c>
      <c r="B15" s="36">
        <v>2673082.5915089604</v>
      </c>
      <c r="C15" s="36">
        <v>16513206.308175357</v>
      </c>
      <c r="D15" s="36">
        <v>33763090.158535674</v>
      </c>
      <c r="E15" s="36">
        <v>4230649.80486004</v>
      </c>
      <c r="F15" s="36">
        <v>58709180.639873505</v>
      </c>
      <c r="G15" s="36">
        <v>758526.009018912</v>
      </c>
      <c r="H15" s="36">
        <v>4329.661836864</v>
      </c>
      <c r="I15" s="36">
        <v>0</v>
      </c>
      <c r="J15" s="36">
        <v>418.31555807999996</v>
      </c>
      <c r="K15" s="36">
        <v>0</v>
      </c>
      <c r="L15" s="36">
        <v>0</v>
      </c>
      <c r="M15" s="36">
        <f t="shared" si="0"/>
        <v>116652483.48936738</v>
      </c>
      <c r="N15" s="36"/>
      <c r="O15" s="67"/>
      <c r="P15" s="36">
        <f t="shared" si="1"/>
        <v>116652483.48936738</v>
      </c>
      <c r="Q15" s="79"/>
      <c r="R15" s="15"/>
    </row>
    <row r="16" spans="1:18" ht="12.75">
      <c r="A16" s="8" t="s">
        <v>12</v>
      </c>
      <c r="B16" s="36">
        <v>568871.1235934402</v>
      </c>
      <c r="C16" s="36">
        <v>2200209.29669856</v>
      </c>
      <c r="D16" s="36">
        <v>7185280.05662201</v>
      </c>
      <c r="E16" s="36">
        <v>900344.23764756</v>
      </c>
      <c r="F16" s="36">
        <v>12494173.454252254</v>
      </c>
      <c r="G16" s="36">
        <v>51769142.16664062</v>
      </c>
      <c r="H16" s="36">
        <v>5402478.9000555845</v>
      </c>
      <c r="I16" s="36">
        <v>0</v>
      </c>
      <c r="J16" s="36">
        <v>89.02367711999999</v>
      </c>
      <c r="K16" s="36">
        <v>0</v>
      </c>
      <c r="L16" s="36">
        <v>0</v>
      </c>
      <c r="M16" s="36">
        <f t="shared" si="0"/>
        <v>80520588.25918715</v>
      </c>
      <c r="N16" s="36"/>
      <c r="O16" s="67"/>
      <c r="P16" s="36">
        <f t="shared" si="1"/>
        <v>80520588.25918715</v>
      </c>
      <c r="Q16" s="79"/>
      <c r="R16" s="15"/>
    </row>
    <row r="17" spans="1:18" ht="12.75">
      <c r="A17" s="8" t="s">
        <v>13</v>
      </c>
      <c r="B17" s="36">
        <v>832815.0911531921</v>
      </c>
      <c r="C17" s="36">
        <v>4742355.107367359</v>
      </c>
      <c r="D17" s="36">
        <v>10519095.480742864</v>
      </c>
      <c r="E17" s="36">
        <v>1318084.601674358</v>
      </c>
      <c r="F17" s="36">
        <v>18291201.24512306</v>
      </c>
      <c r="G17" s="36">
        <v>7578186.405480683</v>
      </c>
      <c r="H17" s="36">
        <v>122285.743128228</v>
      </c>
      <c r="I17" s="36">
        <v>0</v>
      </c>
      <c r="J17" s="36">
        <v>130.328748816</v>
      </c>
      <c r="K17" s="36">
        <v>0</v>
      </c>
      <c r="L17" s="36">
        <v>0</v>
      </c>
      <c r="M17" s="36">
        <f t="shared" si="0"/>
        <v>43404154.00341856</v>
      </c>
      <c r="N17" s="36"/>
      <c r="O17" s="67"/>
      <c r="P17" s="36">
        <f t="shared" si="1"/>
        <v>43404154.00341856</v>
      </c>
      <c r="Q17" s="79"/>
      <c r="R17" s="15"/>
    </row>
    <row r="18" spans="1:18" ht="12.75">
      <c r="A18" s="8" t="s">
        <v>14</v>
      </c>
      <c r="B18" s="36">
        <v>715370.7301532561</v>
      </c>
      <c r="C18" s="36">
        <v>2755184.790576959</v>
      </c>
      <c r="D18" s="36">
        <v>9035682.82389187</v>
      </c>
      <c r="E18" s="36">
        <v>1132207.0816438938</v>
      </c>
      <c r="F18" s="36">
        <v>15711758.983600013</v>
      </c>
      <c r="G18" s="36">
        <v>9405545.235080604</v>
      </c>
      <c r="H18" s="36">
        <v>109456.79067771601</v>
      </c>
      <c r="I18" s="36">
        <v>0</v>
      </c>
      <c r="J18" s="36">
        <v>111.94966708799998</v>
      </c>
      <c r="K18" s="36">
        <v>51590.590335</v>
      </c>
      <c r="L18" s="36">
        <v>0</v>
      </c>
      <c r="M18" s="36">
        <f t="shared" si="0"/>
        <v>38916908.9756264</v>
      </c>
      <c r="N18" s="36"/>
      <c r="O18" s="67"/>
      <c r="P18" s="36">
        <f t="shared" si="1"/>
        <v>38916908.9756264</v>
      </c>
      <c r="Q18" s="79"/>
      <c r="R18" s="15"/>
    </row>
    <row r="19" spans="1:18" ht="12.75">
      <c r="A19" s="8" t="s">
        <v>15</v>
      </c>
      <c r="B19" s="36">
        <v>1912141.0025302083</v>
      </c>
      <c r="C19" s="36">
        <v>10272417.367336318</v>
      </c>
      <c r="D19" s="36">
        <v>24151812.319355268</v>
      </c>
      <c r="E19" s="36">
        <v>3026318.3729959917</v>
      </c>
      <c r="F19" s="36">
        <v>41996544.3204221</v>
      </c>
      <c r="G19" s="36">
        <v>0</v>
      </c>
      <c r="H19" s="36">
        <v>0</v>
      </c>
      <c r="I19" s="36">
        <v>0</v>
      </c>
      <c r="J19" s="36">
        <v>299.23442438399996</v>
      </c>
      <c r="K19" s="36">
        <v>0</v>
      </c>
      <c r="L19" s="36">
        <v>0</v>
      </c>
      <c r="M19" s="36">
        <f t="shared" si="0"/>
        <v>81359532.61706427</v>
      </c>
      <c r="N19" s="36"/>
      <c r="O19" s="67"/>
      <c r="P19" s="36">
        <f t="shared" si="1"/>
        <v>81359532.61706427</v>
      </c>
      <c r="Q19" s="79"/>
      <c r="R19" s="15"/>
    </row>
    <row r="20" spans="1:18" ht="12.75">
      <c r="A20" s="8" t="s">
        <v>16</v>
      </c>
      <c r="B20" s="36">
        <v>2981985.7285140003</v>
      </c>
      <c r="C20" s="36">
        <v>17270479.320790075</v>
      </c>
      <c r="D20" s="36">
        <v>37664774.4903573</v>
      </c>
      <c r="E20" s="36">
        <v>4719546.4070235</v>
      </c>
      <c r="F20" s="36">
        <v>65493651.17148359</v>
      </c>
      <c r="G20" s="36">
        <v>1833303.4281933121</v>
      </c>
      <c r="H20" s="36">
        <v>0</v>
      </c>
      <c r="I20" s="36">
        <v>0</v>
      </c>
      <c r="J20" s="36">
        <v>466.656372</v>
      </c>
      <c r="K20" s="36">
        <v>945329.029665</v>
      </c>
      <c r="L20" s="36">
        <v>0</v>
      </c>
      <c r="M20" s="36">
        <f t="shared" si="0"/>
        <v>130909536.23239878</v>
      </c>
      <c r="N20" s="36"/>
      <c r="O20" s="67"/>
      <c r="P20" s="36">
        <f t="shared" si="1"/>
        <v>130909536.23239878</v>
      </c>
      <c r="Q20" s="79"/>
      <c r="R20" s="15"/>
    </row>
    <row r="21" spans="1:18" ht="12.75">
      <c r="A21" s="8" t="s">
        <v>17</v>
      </c>
      <c r="B21" s="36">
        <v>776233.8234839521</v>
      </c>
      <c r="C21" s="36">
        <v>1398180.1958678397</v>
      </c>
      <c r="D21" s="36">
        <v>9804430.528874546</v>
      </c>
      <c r="E21" s="36">
        <v>1228534.2339513479</v>
      </c>
      <c r="F21" s="36">
        <v>17048501.197253883</v>
      </c>
      <c r="G21" s="36">
        <v>0</v>
      </c>
      <c r="H21" s="36">
        <v>0</v>
      </c>
      <c r="I21" s="36">
        <v>0</v>
      </c>
      <c r="J21" s="36">
        <v>121.47424329599998</v>
      </c>
      <c r="K21" s="36">
        <v>0</v>
      </c>
      <c r="L21" s="36">
        <v>0</v>
      </c>
      <c r="M21" s="36">
        <f t="shared" si="0"/>
        <v>30256001.453674864</v>
      </c>
      <c r="N21" s="36"/>
      <c r="O21" s="67"/>
      <c r="P21" s="36">
        <f t="shared" si="1"/>
        <v>30256001.453674864</v>
      </c>
      <c r="Q21" s="79"/>
      <c r="R21" s="15"/>
    </row>
    <row r="22" spans="1:18" ht="12.75">
      <c r="A22" s="8" t="s">
        <v>18</v>
      </c>
      <c r="B22" s="36">
        <v>1191570.9126451842</v>
      </c>
      <c r="C22" s="36">
        <v>4071013.7841273593</v>
      </c>
      <c r="D22" s="36">
        <v>15050457.58096739</v>
      </c>
      <c r="E22" s="36">
        <v>1885882.338642416</v>
      </c>
      <c r="F22" s="36">
        <v>26170591.27836924</v>
      </c>
      <c r="G22" s="36">
        <v>0</v>
      </c>
      <c r="H22" s="36">
        <v>0</v>
      </c>
      <c r="I22" s="36">
        <v>0</v>
      </c>
      <c r="J22" s="36">
        <v>186.47110003199998</v>
      </c>
      <c r="K22" s="36">
        <v>0</v>
      </c>
      <c r="L22" s="36">
        <v>0</v>
      </c>
      <c r="M22" s="36">
        <f t="shared" si="0"/>
        <v>48369702.365851626</v>
      </c>
      <c r="N22" s="36"/>
      <c r="O22" s="67"/>
      <c r="P22" s="36">
        <f t="shared" si="1"/>
        <v>48369702.365851626</v>
      </c>
      <c r="Q22" s="79"/>
      <c r="R22" s="15"/>
    </row>
    <row r="23" spans="1:18" ht="12.75">
      <c r="A23" s="8" t="s">
        <v>19</v>
      </c>
      <c r="B23" s="36">
        <v>665518.0456663042</v>
      </c>
      <c r="C23" s="36">
        <v>2592272.6294707195</v>
      </c>
      <c r="D23" s="36">
        <v>8406005.055488974</v>
      </c>
      <c r="E23" s="36">
        <v>1053305.946839296</v>
      </c>
      <c r="F23" s="36">
        <v>14616839.48196393</v>
      </c>
      <c r="G23" s="36">
        <v>7017868.84399122</v>
      </c>
      <c r="H23" s="36">
        <v>0</v>
      </c>
      <c r="I23" s="36">
        <v>0</v>
      </c>
      <c r="J23" s="36">
        <v>104.148129792</v>
      </c>
      <c r="K23" s="36">
        <v>0</v>
      </c>
      <c r="L23" s="36">
        <v>0</v>
      </c>
      <c r="M23" s="36">
        <f t="shared" si="0"/>
        <v>34351914.15155023</v>
      </c>
      <c r="N23" s="36"/>
      <c r="O23" s="67"/>
      <c r="P23" s="36">
        <f t="shared" si="1"/>
        <v>34351914.15155023</v>
      </c>
      <c r="Q23" s="79"/>
      <c r="R23" s="15"/>
    </row>
    <row r="24" spans="1:16" ht="12.75">
      <c r="A24" s="10" t="s">
        <v>1</v>
      </c>
      <c r="B24" s="43">
        <f aca="true" t="shared" si="2" ref="B24:L24">SUM(B6:B23)</f>
        <v>30584469.0104</v>
      </c>
      <c r="C24" s="43">
        <f t="shared" si="2"/>
        <v>179024352.86399993</v>
      </c>
      <c r="D24" s="43">
        <f t="shared" si="2"/>
        <v>386305379.38828003</v>
      </c>
      <c r="E24" s="43">
        <f t="shared" si="2"/>
        <v>48405604.1746</v>
      </c>
      <c r="F24" s="43">
        <f t="shared" si="2"/>
        <v>671729755.6049597</v>
      </c>
      <c r="G24" s="43">
        <f t="shared" si="2"/>
        <v>86924466.53999999</v>
      </c>
      <c r="H24" s="43">
        <f t="shared" si="2"/>
        <v>5697762.561600001</v>
      </c>
      <c r="I24" s="43">
        <f t="shared" si="2"/>
        <v>0</v>
      </c>
      <c r="J24" s="43">
        <f t="shared" si="2"/>
        <v>4786.2192000000005</v>
      </c>
      <c r="K24" s="43">
        <f t="shared" si="2"/>
        <v>996919.62</v>
      </c>
      <c r="L24" s="43">
        <f t="shared" si="2"/>
        <v>8666664</v>
      </c>
      <c r="M24" s="43">
        <f>SUM(M6:M23)</f>
        <v>1418340159.9830396</v>
      </c>
      <c r="N24" s="43">
        <f>SUM(N6:N23)</f>
        <v>13939863</v>
      </c>
      <c r="O24" s="43">
        <f>SUM(O6:O23)</f>
        <v>0</v>
      </c>
      <c r="P24" s="43">
        <f>SUM(P6:P23)</f>
        <v>1432280022.9830396</v>
      </c>
    </row>
    <row r="25" spans="2:14" ht="12.75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40"/>
    </row>
    <row r="26" spans="2:14" ht="12.7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9"/>
    </row>
    <row r="27" spans="1:16" ht="12.75">
      <c r="A27" s="12" t="s">
        <v>32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1:17" ht="12.75">
      <c r="A28" s="13" t="s">
        <v>33</v>
      </c>
      <c r="N28" s="41"/>
      <c r="O28" s="38"/>
      <c r="P28" s="38"/>
      <c r="Q28" s="38"/>
    </row>
    <row r="29" ht="12.75">
      <c r="A29" s="14" t="s">
        <v>34</v>
      </c>
    </row>
    <row r="30" ht="12.75">
      <c r="A30" s="13" t="s">
        <v>40</v>
      </c>
    </row>
    <row r="31" ht="12.75">
      <c r="A31" s="13"/>
    </row>
    <row r="32" ht="12.75">
      <c r="A32" s="13"/>
    </row>
    <row r="33" ht="12.75">
      <c r="A33" s="13"/>
    </row>
  </sheetData>
  <printOptions/>
  <pageMargins left="0.75" right="0.75" top="1" bottom="1" header="0" footer="0"/>
  <pageSetup fitToHeight="1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2:R33"/>
  <sheetViews>
    <sheetView showGridLines="0" zoomScale="75" zoomScaleNormal="75" workbookViewId="0" topLeftCell="E1">
      <selection activeCell="P29" sqref="P29"/>
    </sheetView>
  </sheetViews>
  <sheetFormatPr defaultColWidth="11.421875" defaultRowHeight="12.75" customHeight="1"/>
  <cols>
    <col min="1" max="12" width="14.140625" style="0" customWidth="1"/>
    <col min="13" max="13" width="13.28125" style="0" customWidth="1"/>
    <col min="14" max="14" width="18.7109375" style="0" customWidth="1"/>
    <col min="15" max="15" width="15.28125" style="0" customWidth="1"/>
    <col min="16" max="16" width="14.28125" style="0" customWidth="1"/>
  </cols>
  <sheetData>
    <row r="2" ht="12.75">
      <c r="A2" s="1" t="s">
        <v>52</v>
      </c>
    </row>
    <row r="3" ht="12.75">
      <c r="A3" s="6" t="s">
        <v>35</v>
      </c>
    </row>
    <row r="5" spans="1:16" ht="31.5" customHeight="1">
      <c r="A5" s="42" t="s">
        <v>0</v>
      </c>
      <c r="B5" s="42" t="s">
        <v>20</v>
      </c>
      <c r="C5" s="42" t="s">
        <v>21</v>
      </c>
      <c r="D5" s="42" t="s">
        <v>22</v>
      </c>
      <c r="E5" s="42" t="s">
        <v>23</v>
      </c>
      <c r="F5" s="42" t="s">
        <v>24</v>
      </c>
      <c r="G5" s="42" t="s">
        <v>25</v>
      </c>
      <c r="H5" s="42" t="s">
        <v>26</v>
      </c>
      <c r="I5" s="42" t="s">
        <v>27</v>
      </c>
      <c r="J5" s="42" t="s">
        <v>28</v>
      </c>
      <c r="K5" s="42" t="s">
        <v>29</v>
      </c>
      <c r="L5" s="42" t="s">
        <v>30</v>
      </c>
      <c r="M5" s="42" t="s">
        <v>41</v>
      </c>
      <c r="N5" s="42" t="s">
        <v>38</v>
      </c>
      <c r="O5" s="42" t="s">
        <v>42</v>
      </c>
      <c r="P5" s="42" t="s">
        <v>31</v>
      </c>
    </row>
    <row r="6" spans="1:18" ht="12.75">
      <c r="A6" s="68" t="s">
        <v>2</v>
      </c>
      <c r="B6" s="36">
        <v>2214348.969267495</v>
      </c>
      <c r="C6" s="36">
        <v>24321000.6494595</v>
      </c>
      <c r="D6" s="36">
        <v>29069032.639527407</v>
      </c>
      <c r="E6" s="36">
        <v>3555559.9421363897</v>
      </c>
      <c r="F6" s="36">
        <v>48429108.04352631</v>
      </c>
      <c r="G6" s="36">
        <v>0</v>
      </c>
      <c r="H6" s="36">
        <v>0</v>
      </c>
      <c r="I6" s="36">
        <v>0</v>
      </c>
      <c r="J6" s="36">
        <v>304.49926550399994</v>
      </c>
      <c r="K6" s="36">
        <v>0</v>
      </c>
      <c r="L6" s="36">
        <v>9374622.115500001</v>
      </c>
      <c r="M6" s="87">
        <f aca="true" t="shared" si="0" ref="M6:M23">SUM(B6:L6)</f>
        <v>116963976.85868262</v>
      </c>
      <c r="N6" s="89"/>
      <c r="O6" s="88">
        <v>1558488.931131662</v>
      </c>
      <c r="P6" s="36">
        <f aca="true" t="shared" si="1" ref="P6:P23">+M6+N6+O6</f>
        <v>118522465.78981428</v>
      </c>
      <c r="Q6" s="44"/>
      <c r="R6" s="80"/>
    </row>
    <row r="7" spans="1:18" ht="12.75">
      <c r="A7" s="68" t="s">
        <v>4</v>
      </c>
      <c r="B7" s="36">
        <v>1325755.3008393412</v>
      </c>
      <c r="C7" s="36">
        <v>4881097.7144265</v>
      </c>
      <c r="D7" s="36">
        <v>17403952.424388543</v>
      </c>
      <c r="E7" s="36">
        <v>2128753.193900897</v>
      </c>
      <c r="F7" s="36">
        <v>28995044.410215605</v>
      </c>
      <c r="G7" s="36">
        <v>0</v>
      </c>
      <c r="H7" s="36">
        <v>0</v>
      </c>
      <c r="I7" s="36">
        <v>0</v>
      </c>
      <c r="J7" s="36">
        <v>182.307089328</v>
      </c>
      <c r="K7" s="36">
        <v>0</v>
      </c>
      <c r="L7" s="36">
        <v>0</v>
      </c>
      <c r="M7" s="87">
        <f t="shared" si="0"/>
        <v>54734785.350860216</v>
      </c>
      <c r="N7" s="36"/>
      <c r="O7" s="88">
        <v>-97000.37044401774</v>
      </c>
      <c r="P7" s="36">
        <f t="shared" si="1"/>
        <v>54637784.9804162</v>
      </c>
      <c r="Q7" s="44"/>
      <c r="R7" s="80"/>
    </row>
    <row r="8" spans="1:18" ht="12.75">
      <c r="A8" s="68" t="s">
        <v>3</v>
      </c>
      <c r="B8" s="36">
        <v>3757640.9104388356</v>
      </c>
      <c r="C8" s="36">
        <v>27362565.8656875</v>
      </c>
      <c r="D8" s="36">
        <v>49328713.6712257</v>
      </c>
      <c r="E8" s="36">
        <v>6033609.735194036</v>
      </c>
      <c r="F8" s="36">
        <v>82181806.1046699</v>
      </c>
      <c r="G8" s="36">
        <v>0</v>
      </c>
      <c r="H8" s="36">
        <v>0</v>
      </c>
      <c r="I8" s="36">
        <v>0</v>
      </c>
      <c r="J8" s="36">
        <v>516.720224832</v>
      </c>
      <c r="K8" s="36">
        <v>0</v>
      </c>
      <c r="L8" s="36">
        <v>0</v>
      </c>
      <c r="M8" s="87">
        <f t="shared" si="0"/>
        <v>168664853.0074408</v>
      </c>
      <c r="N8" s="36"/>
      <c r="O8" s="88">
        <v>23802.66620501628</v>
      </c>
      <c r="P8" s="36">
        <f t="shared" si="1"/>
        <v>168688655.67364582</v>
      </c>
      <c r="Q8" s="44"/>
      <c r="R8" s="80"/>
    </row>
    <row r="9" spans="1:18" ht="12.75">
      <c r="A9" s="68" t="s">
        <v>5</v>
      </c>
      <c r="B9" s="36">
        <v>4453410.100876705</v>
      </c>
      <c r="C9" s="36">
        <v>29557331.67512475</v>
      </c>
      <c r="D9" s="36">
        <v>58462476.0488452</v>
      </c>
      <c r="E9" s="36">
        <v>7150799.977936986</v>
      </c>
      <c r="F9" s="36">
        <v>97398685.54179803</v>
      </c>
      <c r="G9" s="36">
        <v>0</v>
      </c>
      <c r="H9" s="36">
        <v>0</v>
      </c>
      <c r="I9" s="36">
        <v>0</v>
      </c>
      <c r="J9" s="36">
        <v>612.39674664</v>
      </c>
      <c r="K9" s="36">
        <v>0</v>
      </c>
      <c r="L9" s="36">
        <v>0</v>
      </c>
      <c r="M9" s="87">
        <f t="shared" si="0"/>
        <v>197023315.7413283</v>
      </c>
      <c r="N9" s="90">
        <v>21899805</v>
      </c>
      <c r="O9" s="88">
        <v>-49534.84873812131</v>
      </c>
      <c r="P9" s="36">
        <f t="shared" si="1"/>
        <v>218873585.89259017</v>
      </c>
      <c r="Q9" s="44"/>
      <c r="R9" s="80"/>
    </row>
    <row r="10" spans="1:18" ht="12.75">
      <c r="A10" s="68" t="s">
        <v>6</v>
      </c>
      <c r="B10" s="36">
        <v>1039303.0528501635</v>
      </c>
      <c r="C10" s="36">
        <v>3627220.13475675</v>
      </c>
      <c r="D10" s="36">
        <v>13643528.994283063</v>
      </c>
      <c r="E10" s="36">
        <v>1668799.432131289</v>
      </c>
      <c r="F10" s="36">
        <v>22730166.082673617</v>
      </c>
      <c r="G10" s="36">
        <v>0</v>
      </c>
      <c r="H10" s="36">
        <v>0</v>
      </c>
      <c r="I10" s="36">
        <v>0</v>
      </c>
      <c r="J10" s="36">
        <v>142.916505312</v>
      </c>
      <c r="K10" s="36">
        <v>0</v>
      </c>
      <c r="L10" s="36">
        <v>0</v>
      </c>
      <c r="M10" s="87">
        <f t="shared" si="0"/>
        <v>42709160.613200195</v>
      </c>
      <c r="N10" s="36"/>
      <c r="O10" s="88">
        <v>-9798.203013641782</v>
      </c>
      <c r="P10" s="36">
        <f t="shared" si="1"/>
        <v>42699362.41018655</v>
      </c>
      <c r="Q10" s="44"/>
      <c r="R10" s="80"/>
    </row>
    <row r="11" spans="1:18" ht="12.75">
      <c r="A11" s="68" t="s">
        <v>7</v>
      </c>
      <c r="B11" s="36">
        <v>851003.3369787842</v>
      </c>
      <c r="C11" s="36">
        <v>1328764.6020389998</v>
      </c>
      <c r="D11" s="36">
        <v>11171610.311795743</v>
      </c>
      <c r="E11" s="36">
        <v>1366448.2959012059</v>
      </c>
      <c r="F11" s="36">
        <v>18611941.082430337</v>
      </c>
      <c r="G11" s="36">
        <v>0</v>
      </c>
      <c r="H11" s="36">
        <v>0</v>
      </c>
      <c r="I11" s="36">
        <v>0</v>
      </c>
      <c r="J11" s="36">
        <v>117.02305943999998</v>
      </c>
      <c r="K11" s="36">
        <v>0</v>
      </c>
      <c r="L11" s="36">
        <v>375374.88450000004</v>
      </c>
      <c r="M11" s="87">
        <f t="shared" si="0"/>
        <v>33705259.53670451</v>
      </c>
      <c r="N11" s="36"/>
      <c r="O11" s="88">
        <v>-25982.599362219655</v>
      </c>
      <c r="P11" s="36">
        <f t="shared" si="1"/>
        <v>33679276.93734229</v>
      </c>
      <c r="Q11" s="44"/>
      <c r="R11" s="80"/>
    </row>
    <row r="12" spans="1:18" ht="12.75">
      <c r="A12" s="68" t="s">
        <v>8</v>
      </c>
      <c r="B12" s="36">
        <v>3762165.6725577414</v>
      </c>
      <c r="C12" s="36">
        <v>16622998.78591275</v>
      </c>
      <c r="D12" s="36">
        <v>49388112.826257735</v>
      </c>
      <c r="E12" s="36">
        <v>6040875.104456496</v>
      </c>
      <c r="F12" s="36">
        <v>82280765.3006092</v>
      </c>
      <c r="G12" s="36">
        <v>0</v>
      </c>
      <c r="H12" s="36">
        <v>0</v>
      </c>
      <c r="I12" s="36">
        <v>0</v>
      </c>
      <c r="J12" s="36">
        <v>517.3424333279999</v>
      </c>
      <c r="K12" s="36">
        <v>0</v>
      </c>
      <c r="L12" s="36">
        <v>0</v>
      </c>
      <c r="M12" s="87">
        <f t="shared" si="0"/>
        <v>158095435.03222728</v>
      </c>
      <c r="N12" s="36"/>
      <c r="O12" s="88">
        <v>-734192.3923179302</v>
      </c>
      <c r="P12" s="36">
        <f t="shared" si="1"/>
        <v>157361242.63990936</v>
      </c>
      <c r="Q12" s="44"/>
      <c r="R12" s="80"/>
    </row>
    <row r="13" spans="1:18" ht="12.75">
      <c r="A13" s="68" t="s">
        <v>9</v>
      </c>
      <c r="B13" s="36">
        <v>1187576.0269004547</v>
      </c>
      <c r="C13" s="36">
        <v>2598003.62219475</v>
      </c>
      <c r="D13" s="36">
        <v>15589993.613025386</v>
      </c>
      <c r="E13" s="36">
        <v>1906879.9941165296</v>
      </c>
      <c r="F13" s="36">
        <v>25972982.81114614</v>
      </c>
      <c r="G13" s="36">
        <v>0</v>
      </c>
      <c r="H13" s="36">
        <v>0</v>
      </c>
      <c r="I13" s="36">
        <v>0</v>
      </c>
      <c r="J13" s="36">
        <v>163.305799104</v>
      </c>
      <c r="K13" s="36">
        <v>0</v>
      </c>
      <c r="L13" s="36">
        <v>0</v>
      </c>
      <c r="M13" s="87">
        <f t="shared" si="0"/>
        <v>47255599.373182364</v>
      </c>
      <c r="N13" s="36"/>
      <c r="O13" s="88">
        <v>-156040.0053549715</v>
      </c>
      <c r="P13" s="36">
        <f t="shared" si="1"/>
        <v>47099559.36782739</v>
      </c>
      <c r="Q13" s="44"/>
      <c r="R13" s="80"/>
    </row>
    <row r="14" spans="1:18" ht="12.75">
      <c r="A14" s="68" t="s">
        <v>10</v>
      </c>
      <c r="B14" s="36">
        <v>2186504.279304999</v>
      </c>
      <c r="C14" s="36">
        <v>14679776.564433748</v>
      </c>
      <c r="D14" s="36">
        <v>28703499.377791762</v>
      </c>
      <c r="E14" s="36">
        <v>3510849.9774443256</v>
      </c>
      <c r="F14" s="36">
        <v>47820128.376207516</v>
      </c>
      <c r="G14" s="36">
        <v>9666304.563025823</v>
      </c>
      <c r="H14" s="36">
        <v>62218.939297032004</v>
      </c>
      <c r="I14" s="36">
        <v>0</v>
      </c>
      <c r="J14" s="36">
        <v>300.670290144</v>
      </c>
      <c r="K14" s="36">
        <v>0</v>
      </c>
      <c r="L14" s="36">
        <v>0</v>
      </c>
      <c r="M14" s="87">
        <f t="shared" si="0"/>
        <v>106629582.74779534</v>
      </c>
      <c r="N14" s="36"/>
      <c r="O14" s="88">
        <v>261678.70688195247</v>
      </c>
      <c r="P14" s="36">
        <f t="shared" si="1"/>
        <v>106891261.4546773</v>
      </c>
      <c r="Q14" s="44"/>
      <c r="R14" s="80"/>
    </row>
    <row r="15" spans="1:18" ht="12.75">
      <c r="A15" s="68" t="s">
        <v>11</v>
      </c>
      <c r="B15" s="36">
        <v>3046209.081897063</v>
      </c>
      <c r="C15" s="36">
        <v>18516296.32581225</v>
      </c>
      <c r="D15" s="36">
        <v>39989338.833879896</v>
      </c>
      <c r="E15" s="36">
        <v>4891270.137311802</v>
      </c>
      <c r="F15" s="36">
        <v>66622375.60467498</v>
      </c>
      <c r="G15" s="36">
        <v>859518.217516848</v>
      </c>
      <c r="H15" s="36">
        <v>4575.626203776</v>
      </c>
      <c r="I15" s="36">
        <v>0</v>
      </c>
      <c r="J15" s="36">
        <v>418.889904384</v>
      </c>
      <c r="K15" s="36">
        <v>0</v>
      </c>
      <c r="L15" s="36">
        <v>0</v>
      </c>
      <c r="M15" s="87">
        <f t="shared" si="0"/>
        <v>133930002.71720101</v>
      </c>
      <c r="N15" s="36"/>
      <c r="O15" s="88">
        <v>-664916.7283708974</v>
      </c>
      <c r="P15" s="36">
        <f t="shared" si="1"/>
        <v>133265085.98883012</v>
      </c>
      <c r="Q15" s="44"/>
      <c r="R15" s="80"/>
    </row>
    <row r="16" spans="1:18" ht="12.75">
      <c r="A16" s="68" t="s">
        <v>12</v>
      </c>
      <c r="B16" s="36">
        <v>648781.276126157</v>
      </c>
      <c r="C16" s="36">
        <v>2430947.9569094996</v>
      </c>
      <c r="D16" s="36">
        <v>8516924.9984406</v>
      </c>
      <c r="E16" s="36">
        <v>1041742.1773250912</v>
      </c>
      <c r="F16" s="36">
        <v>14189226.24852767</v>
      </c>
      <c r="G16" s="36">
        <v>58864613.48968062</v>
      </c>
      <c r="H16" s="36">
        <v>5946171.952916064</v>
      </c>
      <c r="I16" s="36">
        <v>0</v>
      </c>
      <c r="J16" s="36">
        <v>89.215125888</v>
      </c>
      <c r="K16" s="36">
        <v>0</v>
      </c>
      <c r="L16" s="36">
        <v>0</v>
      </c>
      <c r="M16" s="87">
        <f t="shared" si="0"/>
        <v>91638497.3150516</v>
      </c>
      <c r="N16" s="36"/>
      <c r="O16" s="88">
        <v>-83790.15775168415</v>
      </c>
      <c r="P16" s="36">
        <f t="shared" si="1"/>
        <v>91554707.15729992</v>
      </c>
      <c r="Q16" s="44"/>
      <c r="R16" s="80"/>
    </row>
    <row r="17" spans="1:18" ht="12.75">
      <c r="A17" s="68" t="s">
        <v>13</v>
      </c>
      <c r="B17" s="36">
        <v>947763.6345984578</v>
      </c>
      <c r="C17" s="36">
        <v>5021270.85886125</v>
      </c>
      <c r="D17" s="36">
        <v>12441838.39632712</v>
      </c>
      <c r="E17" s="36">
        <v>1521815.4232061282</v>
      </c>
      <c r="F17" s="36">
        <v>20728145.42636311</v>
      </c>
      <c r="G17" s="36">
        <v>8578411.346318554</v>
      </c>
      <c r="H17" s="36">
        <v>130072.751380692</v>
      </c>
      <c r="I17" s="36">
        <v>0</v>
      </c>
      <c r="J17" s="36">
        <v>130.328748816</v>
      </c>
      <c r="K17" s="36">
        <v>0</v>
      </c>
      <c r="L17" s="36">
        <v>0</v>
      </c>
      <c r="M17" s="87">
        <f t="shared" si="0"/>
        <v>49369448.16580413</v>
      </c>
      <c r="N17" s="36"/>
      <c r="O17" s="88">
        <v>45651.209980320185</v>
      </c>
      <c r="P17" s="36">
        <f t="shared" si="1"/>
        <v>49415099.37578446</v>
      </c>
      <c r="Q17" s="44"/>
      <c r="R17" s="80"/>
    </row>
    <row r="18" spans="1:18" ht="12.75">
      <c r="A18" s="68" t="s">
        <v>14</v>
      </c>
      <c r="B18" s="36">
        <v>815849.415901133</v>
      </c>
      <c r="C18" s="36">
        <v>3039645.0361672495</v>
      </c>
      <c r="D18" s="36">
        <v>10710124.568854487</v>
      </c>
      <c r="E18" s="36">
        <v>1310001.965477475</v>
      </c>
      <c r="F18" s="36">
        <v>17843104.25244037</v>
      </c>
      <c r="G18" s="36">
        <v>10716078.788446091</v>
      </c>
      <c r="H18" s="36">
        <v>113733.216602436</v>
      </c>
      <c r="I18" s="36">
        <v>0</v>
      </c>
      <c r="J18" s="36">
        <v>112.188978048</v>
      </c>
      <c r="K18" s="36">
        <v>50980.5399225</v>
      </c>
      <c r="L18" s="36">
        <v>0</v>
      </c>
      <c r="M18" s="87">
        <f t="shared" si="0"/>
        <v>44599629.97278979</v>
      </c>
      <c r="N18" s="36"/>
      <c r="O18" s="88">
        <v>-98845.53272942234</v>
      </c>
      <c r="P18" s="36">
        <f t="shared" si="1"/>
        <v>44500784.44006036</v>
      </c>
      <c r="Q18" s="44"/>
      <c r="R18" s="80"/>
    </row>
    <row r="19" spans="1:18" ht="12.75">
      <c r="A19" s="68" t="s">
        <v>15</v>
      </c>
      <c r="B19" s="36">
        <v>2177802.813691719</v>
      </c>
      <c r="C19" s="36">
        <v>11225372.635144498</v>
      </c>
      <c r="D19" s="36">
        <v>28589270.23349937</v>
      </c>
      <c r="E19" s="36">
        <v>3496878.1134780557</v>
      </c>
      <c r="F19" s="36">
        <v>47629822.23017039</v>
      </c>
      <c r="G19" s="36">
        <v>0</v>
      </c>
      <c r="H19" s="36">
        <v>0</v>
      </c>
      <c r="I19" s="36">
        <v>0</v>
      </c>
      <c r="J19" s="36">
        <v>299.4737353439999</v>
      </c>
      <c r="K19" s="36">
        <v>0</v>
      </c>
      <c r="L19" s="36">
        <v>0</v>
      </c>
      <c r="M19" s="87">
        <f t="shared" si="0"/>
        <v>93119445.49971938</v>
      </c>
      <c r="N19" s="36"/>
      <c r="O19" s="88">
        <v>-187648.3506097396</v>
      </c>
      <c r="P19" s="36">
        <f t="shared" si="1"/>
        <v>92931797.14910965</v>
      </c>
      <c r="Q19" s="44"/>
      <c r="R19" s="80"/>
    </row>
    <row r="20" spans="1:18" ht="12.75">
      <c r="A20" s="68" t="s">
        <v>16</v>
      </c>
      <c r="B20" s="36">
        <v>3388350.7098112325</v>
      </c>
      <c r="C20" s="36">
        <v>18147621.75414825</v>
      </c>
      <c r="D20" s="36">
        <v>44480828.78745666</v>
      </c>
      <c r="E20" s="36">
        <v>5440643.828465538</v>
      </c>
      <c r="F20" s="36">
        <v>74105213.26685452</v>
      </c>
      <c r="G20" s="36">
        <v>2057402.064145992</v>
      </c>
      <c r="H20" s="36">
        <v>0</v>
      </c>
      <c r="I20" s="36">
        <v>0</v>
      </c>
      <c r="J20" s="36">
        <v>465.9384391199999</v>
      </c>
      <c r="K20" s="36">
        <v>1013109.2100775001</v>
      </c>
      <c r="L20" s="36">
        <v>0</v>
      </c>
      <c r="M20" s="87">
        <f t="shared" si="0"/>
        <v>148633635.5593988</v>
      </c>
      <c r="N20" s="36"/>
      <c r="O20" s="88">
        <v>388210.5445741836</v>
      </c>
      <c r="P20" s="36">
        <f t="shared" si="1"/>
        <v>149021846.10397297</v>
      </c>
      <c r="Q20" s="44"/>
      <c r="R20" s="80"/>
    </row>
    <row r="21" spans="1:18" ht="12.75">
      <c r="A21" s="68" t="s">
        <v>17</v>
      </c>
      <c r="B21" s="36">
        <v>884068.9063092482</v>
      </c>
      <c r="C21" s="36">
        <v>1545744.94890375</v>
      </c>
      <c r="D21" s="36">
        <v>11605681.060106823</v>
      </c>
      <c r="E21" s="36">
        <v>1419541.3789730319</v>
      </c>
      <c r="F21" s="36">
        <v>19335104.437371396</v>
      </c>
      <c r="G21" s="36">
        <v>0</v>
      </c>
      <c r="H21" s="36">
        <v>0</v>
      </c>
      <c r="I21" s="36">
        <v>0</v>
      </c>
      <c r="J21" s="36">
        <v>121.56996767999999</v>
      </c>
      <c r="K21" s="36">
        <v>0</v>
      </c>
      <c r="L21" s="36">
        <v>0</v>
      </c>
      <c r="M21" s="87">
        <f t="shared" si="0"/>
        <v>34790262.30163193</v>
      </c>
      <c r="N21" s="36"/>
      <c r="O21" s="88">
        <v>-49279.833431482606</v>
      </c>
      <c r="P21" s="36">
        <f t="shared" si="1"/>
        <v>34740982.468200445</v>
      </c>
      <c r="Q21" s="44"/>
      <c r="R21" s="80"/>
    </row>
    <row r="22" spans="1:18" ht="12.75">
      <c r="A22" s="68" t="s">
        <v>18</v>
      </c>
      <c r="B22" s="36">
        <v>1359168.9287943363</v>
      </c>
      <c r="C22" s="36">
        <v>4389531.6188745</v>
      </c>
      <c r="D22" s="36">
        <v>17842592.338471316</v>
      </c>
      <c r="E22" s="36">
        <v>2182405.151531374</v>
      </c>
      <c r="F22" s="36">
        <v>29725820.010998145</v>
      </c>
      <c r="G22" s="36">
        <v>0</v>
      </c>
      <c r="H22" s="36">
        <v>0</v>
      </c>
      <c r="I22" s="36">
        <v>0</v>
      </c>
      <c r="J22" s="36">
        <v>186.90185975999998</v>
      </c>
      <c r="K22" s="36">
        <v>0</v>
      </c>
      <c r="L22" s="36">
        <v>0</v>
      </c>
      <c r="M22" s="87">
        <f t="shared" si="0"/>
        <v>55499704.950529434</v>
      </c>
      <c r="N22" s="36"/>
      <c r="O22" s="88">
        <v>-92861.71637958699</v>
      </c>
      <c r="P22" s="36">
        <f t="shared" si="1"/>
        <v>55406843.23414984</v>
      </c>
      <c r="Q22" s="44"/>
      <c r="R22" s="80"/>
    </row>
    <row r="23" spans="1:18" ht="12.75">
      <c r="A23" s="68" t="s">
        <v>19</v>
      </c>
      <c r="B23" s="36">
        <v>760160.0359761411</v>
      </c>
      <c r="C23" s="36">
        <v>2722815.3261434995</v>
      </c>
      <c r="D23" s="36">
        <v>9979058.04538319</v>
      </c>
      <c r="E23" s="36">
        <v>1220582.0360933472</v>
      </c>
      <c r="F23" s="36">
        <v>16625144.917802805</v>
      </c>
      <c r="G23" s="36">
        <v>8007923.609266068</v>
      </c>
      <c r="H23" s="36">
        <v>0</v>
      </c>
      <c r="I23" s="36">
        <v>0</v>
      </c>
      <c r="J23" s="36">
        <v>104.531027328</v>
      </c>
      <c r="K23" s="36">
        <v>0</v>
      </c>
      <c r="L23" s="36">
        <v>0</v>
      </c>
      <c r="M23" s="87">
        <f t="shared" si="0"/>
        <v>39315788.50169238</v>
      </c>
      <c r="N23" s="91"/>
      <c r="O23" s="88">
        <v>-27941.320269445976</v>
      </c>
      <c r="P23" s="36">
        <f t="shared" si="1"/>
        <v>39287847.181422934</v>
      </c>
      <c r="Q23" s="44"/>
      <c r="R23" s="80"/>
    </row>
    <row r="24" spans="1:16" ht="12.75">
      <c r="A24" s="69" t="s">
        <v>1</v>
      </c>
      <c r="B24" s="43">
        <f aca="true" t="shared" si="2" ref="B24:L24">SUM(B6:B23)</f>
        <v>34805862.45312001</v>
      </c>
      <c r="C24" s="43">
        <f t="shared" si="2"/>
        <v>192018006.075</v>
      </c>
      <c r="D24" s="43">
        <f t="shared" si="2"/>
        <v>456916577.16956</v>
      </c>
      <c r="E24" s="43">
        <f t="shared" si="2"/>
        <v>55887455.86508</v>
      </c>
      <c r="F24" s="43">
        <f t="shared" si="2"/>
        <v>761224584.1484799</v>
      </c>
      <c r="G24" s="43">
        <f t="shared" si="2"/>
        <v>98750252.0784</v>
      </c>
      <c r="H24" s="43">
        <f t="shared" si="2"/>
        <v>6256772.486400001</v>
      </c>
      <c r="I24" s="43">
        <f t="shared" si="2"/>
        <v>0</v>
      </c>
      <c r="J24" s="43">
        <f t="shared" si="2"/>
        <v>4786.2192</v>
      </c>
      <c r="K24" s="43">
        <f t="shared" si="2"/>
        <v>1064089.75</v>
      </c>
      <c r="L24" s="43">
        <f t="shared" si="2"/>
        <v>9749997.000000002</v>
      </c>
      <c r="M24" s="43">
        <f>SUM(M6:M23)</f>
        <v>1616678383.2452402</v>
      </c>
      <c r="N24" s="43">
        <f>SUM(N6:N23)</f>
        <v>21899805</v>
      </c>
      <c r="O24" s="43">
        <f>SUM(O6:O23)</f>
        <v>-2.6688212528824806E-08</v>
      </c>
      <c r="P24" s="43">
        <f>SUM(P6:P23)</f>
        <v>1638578188.2452402</v>
      </c>
    </row>
    <row r="27" ht="12.75">
      <c r="A27" s="12" t="s">
        <v>32</v>
      </c>
    </row>
    <row r="28" ht="12.75">
      <c r="A28" s="13" t="s">
        <v>33</v>
      </c>
    </row>
    <row r="29" ht="12.75">
      <c r="A29" s="14" t="s">
        <v>34</v>
      </c>
    </row>
    <row r="30" ht="12.75">
      <c r="A30" s="13" t="s">
        <v>40</v>
      </c>
    </row>
    <row r="31" ht="12.75">
      <c r="A31" s="13"/>
    </row>
    <row r="32" ht="12.75">
      <c r="A32" s="13"/>
    </row>
    <row r="33" ht="12.75">
      <c r="A33" s="13"/>
    </row>
  </sheetData>
  <printOptions/>
  <pageMargins left="0.75" right="0.75" top="1" bottom="1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A.Egas</cp:lastModifiedBy>
  <dcterms:created xsi:type="dcterms:W3CDTF">2011-02-15T14:46:32Z</dcterms:created>
  <dcterms:modified xsi:type="dcterms:W3CDTF">2013-05-07T12:41:17Z</dcterms:modified>
  <cp:category/>
  <cp:version/>
  <cp:contentType/>
  <cp:contentStatus/>
</cp:coreProperties>
</file>