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onsolidado 1+2+3 TR" sheetId="1" r:id="rId1"/>
    <sheet name="Consolidado 1+2+3 RG" sheetId="2" r:id="rId2"/>
    <sheet name="Consolidado 1+2+3 FA" sheetId="3" r:id="rId3"/>
  </sheets>
  <definedNames/>
  <calcPr fullCalcOnLoad="1"/>
</workbook>
</file>

<file path=xl/sharedStrings.xml><?xml version="1.0" encoding="utf-8"?>
<sst xmlns="http://schemas.openxmlformats.org/spreadsheetml/2006/main" count="439" uniqueCount="137">
  <si>
    <t>GOBIERNO DE MENDOZA</t>
  </si>
  <si>
    <t>EJECUCIÓN CONSOLIDADA: ADMINISTRACIÓN CENTRAL, ORGANISMOS DESCENTRALIZADOS Y CUENTAS ESPECIALES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</si>
  <si>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</si>
  <si>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</si>
  <si>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</si>
  <si>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</si>
  <si>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</si>
  <si>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</si>
  <si>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</si>
  <si>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</si>
  <si>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</si>
  <si>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</si>
  <si>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</si>
  <si>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</si>
  <si>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</si>
  <si>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</t>
  </si>
  <si>
    <t>I. Recursos Corrientes</t>
  </si>
  <si>
    <t>02</t>
  </si>
  <si>
    <t xml:space="preserve">   De Origen Provincial</t>
  </si>
  <si>
    <t>03</t>
  </si>
  <si>
    <t xml:space="preserve">      Tributarios</t>
  </si>
  <si>
    <t>04</t>
  </si>
  <si>
    <t xml:space="preserve">         Ingresos Brutos</t>
  </si>
  <si>
    <t>05</t>
  </si>
  <si>
    <t xml:space="preserve">         Automotor</t>
  </si>
  <si>
    <t>06</t>
  </si>
  <si>
    <t xml:space="preserve">         Inmobiliario</t>
  </si>
  <si>
    <t>07</t>
  </si>
  <si>
    <t xml:space="preserve">         Sellos y Tasas de Justicia</t>
  </si>
  <si>
    <t>08</t>
  </si>
  <si>
    <t xml:space="preserve">         Otros Tributarios</t>
  </si>
  <si>
    <t>09</t>
  </si>
  <si>
    <t xml:space="preserve">      No Tributarios</t>
  </si>
  <si>
    <t>10</t>
  </si>
  <si>
    <t xml:space="preserve">         Regalias</t>
  </si>
  <si>
    <t>11</t>
  </si>
  <si>
    <t xml:space="preserve">         Tasas Retributivas de Servicios</t>
  </si>
  <si>
    <t>12</t>
  </si>
  <si>
    <t xml:space="preserve">         Remesas del Instituto de Juegos y Casino</t>
  </si>
  <si>
    <t>13</t>
  </si>
  <si>
    <t xml:space="preserve">         Otros no Tributarios</t>
  </si>
  <si>
    <t>14</t>
  </si>
  <si>
    <t xml:space="preserve">   De Origen Nacional</t>
  </si>
  <si>
    <t>15</t>
  </si>
  <si>
    <t xml:space="preserve">      Coparticipacion Federal</t>
  </si>
  <si>
    <t>16</t>
  </si>
  <si>
    <t xml:space="preserve">      Regimenes Especiales Nacionales</t>
  </si>
  <si>
    <t>17</t>
  </si>
  <si>
    <t>18</t>
  </si>
  <si>
    <t xml:space="preserve">      Coparticipacion Vial</t>
  </si>
  <si>
    <t>19</t>
  </si>
  <si>
    <t xml:space="preserve">      Aportes no Reintegrables</t>
  </si>
  <si>
    <t>20</t>
  </si>
  <si>
    <t>II. Erogaciones Corrientes</t>
  </si>
  <si>
    <t>21</t>
  </si>
  <si>
    <t xml:space="preserve">   Personal</t>
  </si>
  <si>
    <t>22</t>
  </si>
  <si>
    <t xml:space="preserve">   Locaciones de Servicio</t>
  </si>
  <si>
    <t>23</t>
  </si>
  <si>
    <t xml:space="preserve">   Bienes Corrientes</t>
  </si>
  <si>
    <t>24</t>
  </si>
  <si>
    <t xml:space="preserve">   Otros Servicios</t>
  </si>
  <si>
    <t>25</t>
  </si>
  <si>
    <t xml:space="preserve">   Intereses y Gastos de la Deuda</t>
  </si>
  <si>
    <t>26</t>
  </si>
  <si>
    <t xml:space="preserve">   Transferencias a Municipios y Otros</t>
  </si>
  <si>
    <t>27</t>
  </si>
  <si>
    <t xml:space="preserve">   Liquidado a Municipios</t>
  </si>
  <si>
    <t>28</t>
  </si>
  <si>
    <t xml:space="preserve">      Participacion a Municipios</t>
  </si>
  <si>
    <t>29</t>
  </si>
  <si>
    <t xml:space="preserve">      Otras Transferencias a Municipios</t>
  </si>
  <si>
    <t>30</t>
  </si>
  <si>
    <t xml:space="preserve">      Otras Transferencias al Sector Publico</t>
  </si>
  <si>
    <t>31</t>
  </si>
  <si>
    <t xml:space="preserve">      Transferencias al Sector Privado</t>
  </si>
  <si>
    <t>32</t>
  </si>
  <si>
    <t xml:space="preserve">   Otras Erogaciones Corrientes</t>
  </si>
  <si>
    <t>34</t>
  </si>
  <si>
    <t>IV. Recursos de Capital</t>
  </si>
  <si>
    <t>35</t>
  </si>
  <si>
    <t xml:space="preserve">   Reembolsos de Obras Publicas</t>
  </si>
  <si>
    <t>36</t>
  </si>
  <si>
    <t xml:space="preserve">   Reembolsos de Prestamos</t>
  </si>
  <si>
    <t>37</t>
  </si>
  <si>
    <t xml:space="preserve">   Otros Recursos de Capital</t>
  </si>
  <si>
    <t>38</t>
  </si>
  <si>
    <t xml:space="preserve">      Venta de Acciones</t>
  </si>
  <si>
    <t>39</t>
  </si>
  <si>
    <t xml:space="preserve">      Fondo Residual</t>
  </si>
  <si>
    <t>40</t>
  </si>
  <si>
    <t xml:space="preserve">      Resto Otros Recursos de Capital</t>
  </si>
  <si>
    <t>41</t>
  </si>
  <si>
    <t>V. Erogaciones de Capital</t>
  </si>
  <si>
    <t>42</t>
  </si>
  <si>
    <t xml:space="preserve">      Bienes de Capital</t>
  </si>
  <si>
    <t>43</t>
  </si>
  <si>
    <t xml:space="preserve">      Trabajos Publicos</t>
  </si>
  <si>
    <t>44</t>
  </si>
  <si>
    <t>45</t>
  </si>
  <si>
    <t xml:space="preserve">         al Sector Publico</t>
  </si>
  <si>
    <t>46</t>
  </si>
  <si>
    <t xml:space="preserve">         al Sector Privado</t>
  </si>
  <si>
    <t>47</t>
  </si>
  <si>
    <t xml:space="preserve">      Inversion Financiera</t>
  </si>
  <si>
    <t>48</t>
  </si>
  <si>
    <t xml:space="preserve">         Prestamos</t>
  </si>
  <si>
    <t>49</t>
  </si>
  <si>
    <t>50</t>
  </si>
  <si>
    <t xml:space="preserve">         Otros</t>
  </si>
  <si>
    <t>51</t>
  </si>
  <si>
    <t>VI. Ingresos Totales (I+IV)</t>
  </si>
  <si>
    <t>52</t>
  </si>
  <si>
    <t>VII. Egresos Totales (II+V)</t>
  </si>
  <si>
    <t>53</t>
  </si>
  <si>
    <t>VIII. Resultado Operativo (VI-VII)</t>
  </si>
  <si>
    <t>Datos Provisorios sujetos a ajustes.</t>
  </si>
  <si>
    <t xml:space="preserve">      Ley 25.053 Fdo. Nac. de Incentivo Docente</t>
  </si>
  <si>
    <t>TODOS LOS RECURSOS</t>
  </si>
  <si>
    <t>54</t>
  </si>
  <si>
    <t>55</t>
  </si>
  <si>
    <t>56</t>
  </si>
  <si>
    <t>IX. Uso del Credito</t>
  </si>
  <si>
    <t>X. Amortizacion de la Deuda Consolidada</t>
  </si>
  <si>
    <t>XI. Amortizacion de la Deuda Flotante</t>
  </si>
  <si>
    <t>Excluye Financiamiento Sistema Prepago de Boletos y Suministro de Gasoil a precio diferencial</t>
  </si>
  <si>
    <t>Votado</t>
  </si>
  <si>
    <t>Vigente</t>
  </si>
  <si>
    <t>Devengado</t>
  </si>
  <si>
    <t xml:space="preserve">      Transferencias para financiar Erogaciones de</t>
  </si>
  <si>
    <t xml:space="preserve">         Compra de Acciones, Titulos, Valores, Otr</t>
  </si>
  <si>
    <t>En Millones de pesos.</t>
  </si>
  <si>
    <t>FONDOS AFECTADOS</t>
  </si>
  <si>
    <t>RENTAS GENERALES</t>
  </si>
  <si>
    <t xml:space="preserve"> </t>
  </si>
  <si>
    <t>Fuente: SIDICO</t>
  </si>
  <si>
    <t>Ejecución Presupuestaria 2000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</si>
</sst>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_ ;[Red]\-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\(\1\)\ 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icrosoft Sans Serif"/>
      <family val="2"/>
    </font>
    <font>
      <b/>
      <sz val="10"/>
      <color indexed="9"/>
      <name val="Microsoft Sans Serif"/>
      <family val="2"/>
    </font>
    <font>
      <b/>
      <sz val="10"/>
      <name val="Microsoft Sans Serif"/>
      <family val="2"/>
    </font>
    <font>
      <sz val="8"/>
      <name val="Microsoft Sans Serif"/>
      <family val="2"/>
    </font>
    <font>
      <sz val="8"/>
      <name val="Arial"/>
      <family val="0"/>
    </font>
    <font>
      <b/>
      <sz val="10"/>
      <color indexed="56"/>
      <name val="Microsoft Sans Serif"/>
      <family val="2"/>
    </font>
    <font>
      <b/>
      <sz val="12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6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6" fillId="0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172" fontId="7" fillId="0" borderId="0" xfId="15" applyNumberFormat="1" applyFont="1" applyAlignment="1">
      <alignment/>
    </xf>
    <xf numFmtId="0" fontId="10" fillId="3" borderId="1" xfId="0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7" sqref="C7"/>
    </sheetView>
  </sheetViews>
  <sheetFormatPr defaultColWidth="11.421875" defaultRowHeight="12.75"/>
  <cols>
    <col min="1" max="1" width="3.28125" style="1" customWidth="1"/>
    <col min="2" max="2" width="43.421875" style="1" bestFit="1" customWidth="1"/>
    <col min="3" max="4" width="11.28125" style="13" bestFit="1" customWidth="1"/>
    <col min="5" max="5" width="12.57421875" style="13" bestFit="1" customWidth="1"/>
    <col min="6" max="6" width="8.57421875" style="13" bestFit="1" customWidth="1"/>
    <col min="7" max="7" width="8.8515625" style="13" bestFit="1" customWidth="1"/>
    <col min="8" max="13" width="9.140625" style="13" bestFit="1" customWidth="1"/>
    <col min="14" max="14" width="12.421875" style="13" customWidth="1"/>
    <col min="15" max="15" width="9.140625" style="13" bestFit="1" customWidth="1"/>
    <col min="16" max="16" width="11.8515625" style="13" customWidth="1"/>
    <col min="17" max="17" width="11.140625" style="13" customWidth="1"/>
    <col min="18" max="18" width="2.00390625" style="13" bestFit="1" customWidth="1"/>
    <col min="19" max="26" width="11.421875" style="13" customWidth="1"/>
    <col min="27" max="16384" width="11.421875" style="1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118</v>
      </c>
    </row>
    <row r="4" ht="12.75">
      <c r="A4" s="3" t="s">
        <v>136</v>
      </c>
    </row>
    <row r="5" spans="1:17" ht="12.75">
      <c r="A5" s="1" t="s">
        <v>131</v>
      </c>
      <c r="C5" s="20" t="s">
        <v>134</v>
      </c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.75">
      <c r="A6" s="2"/>
      <c r="B6" s="2" t="s">
        <v>2</v>
      </c>
      <c r="C6" s="22" t="s">
        <v>126</v>
      </c>
      <c r="D6" s="22" t="s">
        <v>127</v>
      </c>
      <c r="E6" s="22" t="s">
        <v>128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2" t="s">
        <v>12</v>
      </c>
      <c r="P6" s="22" t="s">
        <v>13</v>
      </c>
      <c r="Q6" s="22" t="s">
        <v>14</v>
      </c>
    </row>
    <row r="7" spans="1:26" s="17" customFormat="1" ht="15.75">
      <c r="A7" s="9" t="s">
        <v>15</v>
      </c>
      <c r="B7" s="15" t="s">
        <v>16</v>
      </c>
      <c r="C7" s="16">
        <f aca="true" t="shared" si="0" ref="C7:Q7">C8+C20</f>
        <v>1176.3600000000001</v>
      </c>
      <c r="D7" s="16">
        <f t="shared" si="0"/>
        <v>1231.1599999999999</v>
      </c>
      <c r="E7" s="16">
        <f t="shared" si="0"/>
        <v>1152.06</v>
      </c>
      <c r="F7" s="16">
        <f t="shared" si="0"/>
        <v>49.05</v>
      </c>
      <c r="G7" s="16">
        <f t="shared" si="0"/>
        <v>55.959999999999994</v>
      </c>
      <c r="H7" s="16">
        <f t="shared" si="0"/>
        <v>116.14</v>
      </c>
      <c r="I7" s="16">
        <f t="shared" si="0"/>
        <v>71.91</v>
      </c>
      <c r="J7" s="16">
        <f t="shared" si="0"/>
        <v>68.14999999999999</v>
      </c>
      <c r="K7" s="16">
        <f t="shared" si="0"/>
        <v>63.78</v>
      </c>
      <c r="L7" s="16">
        <f t="shared" si="0"/>
        <v>137.29999999999998</v>
      </c>
      <c r="M7" s="16">
        <f t="shared" si="0"/>
        <v>120.81</v>
      </c>
      <c r="N7" s="16">
        <f t="shared" si="0"/>
        <v>62.17</v>
      </c>
      <c r="O7" s="16">
        <f t="shared" si="0"/>
        <v>72.89999999999999</v>
      </c>
      <c r="P7" s="16">
        <f t="shared" si="0"/>
        <v>176.49</v>
      </c>
      <c r="Q7" s="16">
        <f t="shared" si="0"/>
        <v>157.47000000000003</v>
      </c>
      <c r="R7" s="19"/>
      <c r="S7" s="19"/>
      <c r="T7" s="19"/>
      <c r="U7" s="19"/>
      <c r="V7" s="19"/>
      <c r="W7" s="19"/>
      <c r="X7" s="19"/>
      <c r="Y7" s="19"/>
      <c r="Z7" s="19"/>
    </row>
    <row r="8" spans="1:17" ht="12.75">
      <c r="A8" s="9" t="s">
        <v>17</v>
      </c>
      <c r="B8" s="10" t="s">
        <v>18</v>
      </c>
      <c r="C8" s="6">
        <f aca="true" t="shared" si="1" ref="C8:Q8">C9+C15</f>
        <v>533.85</v>
      </c>
      <c r="D8" s="6">
        <f t="shared" si="1"/>
        <v>555.22</v>
      </c>
      <c r="E8" s="6">
        <f t="shared" si="1"/>
        <v>491.19</v>
      </c>
      <c r="F8" s="6">
        <f t="shared" si="1"/>
        <v>9.250000000000002</v>
      </c>
      <c r="G8" s="6">
        <f t="shared" si="1"/>
        <v>13.040000000000001</v>
      </c>
      <c r="H8" s="6">
        <f t="shared" si="1"/>
        <v>45.78</v>
      </c>
      <c r="I8" s="6">
        <f t="shared" si="1"/>
        <v>10.98</v>
      </c>
      <c r="J8" s="6">
        <f t="shared" si="1"/>
        <v>13.16</v>
      </c>
      <c r="K8" s="6">
        <f t="shared" si="1"/>
        <v>14.48</v>
      </c>
      <c r="L8" s="6">
        <f t="shared" si="1"/>
        <v>79.03999999999999</v>
      </c>
      <c r="M8" s="6">
        <f t="shared" si="1"/>
        <v>66.92</v>
      </c>
      <c r="N8" s="6">
        <f t="shared" si="1"/>
        <v>20.580000000000002</v>
      </c>
      <c r="O8" s="6">
        <f t="shared" si="1"/>
        <v>15.659999999999998</v>
      </c>
      <c r="P8" s="6">
        <f t="shared" si="1"/>
        <v>116.68</v>
      </c>
      <c r="Q8" s="6">
        <f t="shared" si="1"/>
        <v>85.65</v>
      </c>
    </row>
    <row r="9" spans="1:17" ht="12.75">
      <c r="A9" s="9" t="s">
        <v>19</v>
      </c>
      <c r="B9" s="10" t="s">
        <v>20</v>
      </c>
      <c r="C9" s="6">
        <f aca="true" t="shared" si="2" ref="C9:Q9">SUM(C10:C14)</f>
        <v>386.32</v>
      </c>
      <c r="D9" s="6">
        <f t="shared" si="2"/>
        <v>403.18</v>
      </c>
      <c r="E9" s="6">
        <f t="shared" si="2"/>
        <v>282.56</v>
      </c>
      <c r="F9" s="6">
        <f t="shared" si="2"/>
        <v>-0.01</v>
      </c>
      <c r="G9" s="6">
        <f t="shared" si="2"/>
        <v>-0.01</v>
      </c>
      <c r="H9" s="6">
        <f t="shared" si="2"/>
        <v>26.2</v>
      </c>
      <c r="I9" s="6">
        <f t="shared" si="2"/>
        <v>0.46</v>
      </c>
      <c r="J9" s="6">
        <f t="shared" si="2"/>
        <v>0.08</v>
      </c>
      <c r="K9" s="6">
        <f t="shared" si="2"/>
        <v>0.43000000000000005</v>
      </c>
      <c r="L9" s="6">
        <f t="shared" si="2"/>
        <v>59.44</v>
      </c>
      <c r="M9" s="6">
        <f t="shared" si="2"/>
        <v>49.14000000000001</v>
      </c>
      <c r="N9" s="6">
        <f t="shared" si="2"/>
        <v>0.19</v>
      </c>
      <c r="O9" s="6">
        <f t="shared" si="2"/>
        <v>0.06</v>
      </c>
      <c r="P9" s="6">
        <f t="shared" si="2"/>
        <v>98.53</v>
      </c>
      <c r="Q9" s="6">
        <f t="shared" si="2"/>
        <v>48.06</v>
      </c>
    </row>
    <row r="10" spans="1:17" ht="12.75">
      <c r="A10" s="4" t="s">
        <v>21</v>
      </c>
      <c r="B10" s="5" t="s">
        <v>22</v>
      </c>
      <c r="C10" s="7">
        <v>207.45</v>
      </c>
      <c r="D10" s="7">
        <v>224.31</v>
      </c>
      <c r="E10" s="7">
        <v>133.08</v>
      </c>
      <c r="F10" s="7">
        <v>-0.01</v>
      </c>
      <c r="G10" s="7">
        <v>0</v>
      </c>
      <c r="H10" s="7">
        <v>14.82</v>
      </c>
      <c r="I10" s="7">
        <v>0</v>
      </c>
      <c r="J10" s="7">
        <v>0</v>
      </c>
      <c r="K10" s="7">
        <v>0.02</v>
      </c>
      <c r="L10" s="7">
        <v>31.71</v>
      </c>
      <c r="M10" s="7">
        <v>19.94</v>
      </c>
      <c r="N10" s="7">
        <v>0</v>
      </c>
      <c r="O10" s="7">
        <v>0</v>
      </c>
      <c r="P10" s="7">
        <v>38.78</v>
      </c>
      <c r="Q10" s="7">
        <v>27.83</v>
      </c>
    </row>
    <row r="11" spans="1:17" ht="12.75">
      <c r="A11" s="4" t="s">
        <v>23</v>
      </c>
      <c r="B11" s="5" t="s">
        <v>24</v>
      </c>
      <c r="C11" s="7">
        <v>54.96</v>
      </c>
      <c r="D11" s="7">
        <v>54.96</v>
      </c>
      <c r="E11" s="7">
        <v>50.84</v>
      </c>
      <c r="F11" s="7">
        <v>0</v>
      </c>
      <c r="G11" s="7">
        <v>0</v>
      </c>
      <c r="H11" s="7">
        <v>1.96</v>
      </c>
      <c r="I11" s="7">
        <v>0</v>
      </c>
      <c r="J11" s="7">
        <v>0</v>
      </c>
      <c r="K11" s="7">
        <v>0.01</v>
      </c>
      <c r="L11" s="7">
        <v>7.92</v>
      </c>
      <c r="M11" s="7">
        <v>10.69</v>
      </c>
      <c r="N11" s="7">
        <v>0</v>
      </c>
      <c r="O11" s="7">
        <v>0</v>
      </c>
      <c r="P11" s="7">
        <v>24.69</v>
      </c>
      <c r="Q11" s="7">
        <v>5.57</v>
      </c>
    </row>
    <row r="12" spans="1:17" ht="12.75">
      <c r="A12" s="4" t="s">
        <v>25</v>
      </c>
      <c r="B12" s="5" t="s">
        <v>26</v>
      </c>
      <c r="C12" s="7">
        <v>51.98</v>
      </c>
      <c r="D12" s="7">
        <v>51.98</v>
      </c>
      <c r="E12" s="7">
        <v>47.46</v>
      </c>
      <c r="F12" s="7">
        <v>0</v>
      </c>
      <c r="G12" s="7">
        <v>-0.01</v>
      </c>
      <c r="H12" s="7">
        <v>1.73</v>
      </c>
      <c r="I12" s="7">
        <v>0</v>
      </c>
      <c r="J12" s="7">
        <v>0</v>
      </c>
      <c r="K12" s="7">
        <v>0.03</v>
      </c>
      <c r="L12" s="7">
        <v>10.69</v>
      </c>
      <c r="M12" s="7">
        <v>10.17</v>
      </c>
      <c r="N12" s="7">
        <v>0</v>
      </c>
      <c r="O12" s="7">
        <v>0</v>
      </c>
      <c r="P12" s="7">
        <v>18.31</v>
      </c>
      <c r="Q12" s="7">
        <v>6.54</v>
      </c>
    </row>
    <row r="13" spans="1:17" ht="12.75">
      <c r="A13" s="4" t="s">
        <v>27</v>
      </c>
      <c r="B13" s="5" t="s">
        <v>28</v>
      </c>
      <c r="C13" s="7">
        <v>58.67</v>
      </c>
      <c r="D13" s="7">
        <v>58.67</v>
      </c>
      <c r="E13" s="7">
        <v>45.86</v>
      </c>
      <c r="F13" s="7">
        <v>0</v>
      </c>
      <c r="G13" s="7">
        <v>0</v>
      </c>
      <c r="H13" s="7">
        <v>4.88</v>
      </c>
      <c r="I13" s="7">
        <v>0</v>
      </c>
      <c r="J13" s="7">
        <v>0</v>
      </c>
      <c r="K13" s="7">
        <v>0.04</v>
      </c>
      <c r="L13" s="7">
        <v>8.2</v>
      </c>
      <c r="M13" s="7">
        <v>8.75</v>
      </c>
      <c r="N13" s="7">
        <v>0</v>
      </c>
      <c r="O13" s="7">
        <v>-0.03</v>
      </c>
      <c r="P13" s="7">
        <v>16.2</v>
      </c>
      <c r="Q13" s="7">
        <v>7.81</v>
      </c>
    </row>
    <row r="14" spans="1:17" ht="12.75">
      <c r="A14" s="4" t="s">
        <v>29</v>
      </c>
      <c r="B14" s="5" t="s">
        <v>30</v>
      </c>
      <c r="C14" s="7">
        <v>13.26</v>
      </c>
      <c r="D14" s="7">
        <v>13.26</v>
      </c>
      <c r="E14" s="7">
        <v>5.32</v>
      </c>
      <c r="F14" s="7">
        <v>0</v>
      </c>
      <c r="G14" s="7">
        <v>0</v>
      </c>
      <c r="H14" s="7">
        <v>2.81</v>
      </c>
      <c r="I14" s="7">
        <v>0.46</v>
      </c>
      <c r="J14" s="7">
        <v>0.08</v>
      </c>
      <c r="K14" s="7">
        <v>0.33</v>
      </c>
      <c r="L14" s="7">
        <v>0.92</v>
      </c>
      <c r="M14" s="7">
        <v>-0.41</v>
      </c>
      <c r="N14" s="7">
        <v>0.19</v>
      </c>
      <c r="O14" s="7">
        <v>0.09</v>
      </c>
      <c r="P14" s="7">
        <v>0.55</v>
      </c>
      <c r="Q14" s="7">
        <v>0.31</v>
      </c>
    </row>
    <row r="15" spans="1:17" ht="12.75">
      <c r="A15" s="9" t="s">
        <v>31</v>
      </c>
      <c r="B15" s="10" t="s">
        <v>32</v>
      </c>
      <c r="C15" s="6">
        <f aca="true" t="shared" si="3" ref="C15:Q15">SUM(C16:C19)</f>
        <v>147.53</v>
      </c>
      <c r="D15" s="6">
        <f t="shared" si="3"/>
        <v>152.04</v>
      </c>
      <c r="E15" s="6">
        <f t="shared" si="3"/>
        <v>208.63</v>
      </c>
      <c r="F15" s="6">
        <f t="shared" si="3"/>
        <v>9.260000000000002</v>
      </c>
      <c r="G15" s="6">
        <f t="shared" si="3"/>
        <v>13.05</v>
      </c>
      <c r="H15" s="6">
        <f t="shared" si="3"/>
        <v>19.58</v>
      </c>
      <c r="I15" s="6">
        <f t="shared" si="3"/>
        <v>10.52</v>
      </c>
      <c r="J15" s="6">
        <f t="shared" si="3"/>
        <v>13.08</v>
      </c>
      <c r="K15" s="6">
        <f t="shared" si="3"/>
        <v>14.05</v>
      </c>
      <c r="L15" s="6">
        <f t="shared" si="3"/>
        <v>19.599999999999998</v>
      </c>
      <c r="M15" s="6">
        <f t="shared" si="3"/>
        <v>17.779999999999998</v>
      </c>
      <c r="N15" s="6">
        <f t="shared" si="3"/>
        <v>20.39</v>
      </c>
      <c r="O15" s="6">
        <f t="shared" si="3"/>
        <v>15.599999999999998</v>
      </c>
      <c r="P15" s="6">
        <f t="shared" si="3"/>
        <v>18.15</v>
      </c>
      <c r="Q15" s="6">
        <f t="shared" si="3"/>
        <v>37.589999999999996</v>
      </c>
    </row>
    <row r="16" spans="1:17" ht="12.75">
      <c r="A16" s="4" t="s">
        <v>33</v>
      </c>
      <c r="B16" s="5" t="s">
        <v>34</v>
      </c>
      <c r="C16" s="7">
        <v>75.66</v>
      </c>
      <c r="D16" s="7">
        <v>75.66</v>
      </c>
      <c r="E16" s="7">
        <v>118.29</v>
      </c>
      <c r="F16" s="7">
        <v>8.65</v>
      </c>
      <c r="G16" s="7">
        <v>9.05</v>
      </c>
      <c r="H16" s="7">
        <v>9.52</v>
      </c>
      <c r="I16" s="7">
        <v>7.25</v>
      </c>
      <c r="J16" s="7">
        <v>11.57</v>
      </c>
      <c r="K16" s="7">
        <v>9.22</v>
      </c>
      <c r="L16" s="7">
        <v>10.27</v>
      </c>
      <c r="M16" s="7">
        <v>9.93</v>
      </c>
      <c r="N16" s="7">
        <v>10.68</v>
      </c>
      <c r="O16" s="7">
        <v>9.78</v>
      </c>
      <c r="P16" s="7">
        <v>11.26</v>
      </c>
      <c r="Q16" s="7">
        <v>11.11</v>
      </c>
    </row>
    <row r="17" spans="1:17" ht="12.75">
      <c r="A17" s="4" t="s">
        <v>35</v>
      </c>
      <c r="B17" s="5" t="s">
        <v>36</v>
      </c>
      <c r="C17" s="7">
        <v>22.18</v>
      </c>
      <c r="D17" s="7">
        <v>26.36</v>
      </c>
      <c r="E17" s="7">
        <v>22.9</v>
      </c>
      <c r="F17" s="7">
        <v>0.48</v>
      </c>
      <c r="G17" s="7">
        <v>0.7</v>
      </c>
      <c r="H17" s="7">
        <v>1.55</v>
      </c>
      <c r="I17" s="7">
        <v>0.92</v>
      </c>
      <c r="J17" s="7">
        <v>1.16</v>
      </c>
      <c r="K17" s="7">
        <v>0.84</v>
      </c>
      <c r="L17" s="7">
        <v>3.88</v>
      </c>
      <c r="M17" s="7">
        <v>2.93</v>
      </c>
      <c r="N17" s="7">
        <v>1.93</v>
      </c>
      <c r="O17" s="7">
        <v>1.45</v>
      </c>
      <c r="P17" s="7">
        <v>2.75</v>
      </c>
      <c r="Q17" s="7">
        <v>4.31</v>
      </c>
    </row>
    <row r="18" spans="1:17" ht="12.75">
      <c r="A18" s="4" t="s">
        <v>37</v>
      </c>
      <c r="B18" s="5" t="s">
        <v>38</v>
      </c>
      <c r="C18" s="7">
        <v>16.06</v>
      </c>
      <c r="D18" s="7">
        <v>16.06</v>
      </c>
      <c r="E18" s="7">
        <v>14.87</v>
      </c>
      <c r="F18" s="7">
        <v>0</v>
      </c>
      <c r="G18" s="7">
        <v>0.05</v>
      </c>
      <c r="H18" s="7">
        <v>2.43</v>
      </c>
      <c r="I18" s="7">
        <v>0.2</v>
      </c>
      <c r="J18" s="7">
        <v>1.03</v>
      </c>
      <c r="K18" s="7">
        <v>2.43</v>
      </c>
      <c r="L18" s="7">
        <v>1.2</v>
      </c>
      <c r="M18" s="7">
        <v>2.03</v>
      </c>
      <c r="N18" s="7">
        <v>4.09</v>
      </c>
      <c r="O18" s="7">
        <v>0.2</v>
      </c>
      <c r="P18" s="7">
        <v>0.53</v>
      </c>
      <c r="Q18" s="7">
        <v>0.7</v>
      </c>
    </row>
    <row r="19" spans="1:17" ht="12.75">
      <c r="A19" s="4" t="s">
        <v>39</v>
      </c>
      <c r="B19" s="5" t="s">
        <v>40</v>
      </c>
      <c r="C19" s="7">
        <v>33.63</v>
      </c>
      <c r="D19" s="7">
        <v>33.96</v>
      </c>
      <c r="E19" s="7">
        <v>52.57</v>
      </c>
      <c r="F19" s="7">
        <v>0.13</v>
      </c>
      <c r="G19" s="7">
        <v>3.25</v>
      </c>
      <c r="H19" s="7">
        <v>6.08</v>
      </c>
      <c r="I19" s="7">
        <v>2.15</v>
      </c>
      <c r="J19" s="7">
        <v>-0.68</v>
      </c>
      <c r="K19" s="7">
        <v>1.56</v>
      </c>
      <c r="L19" s="7">
        <v>4.25</v>
      </c>
      <c r="M19" s="7">
        <v>2.89</v>
      </c>
      <c r="N19" s="7">
        <v>3.69</v>
      </c>
      <c r="O19" s="7">
        <v>4.17</v>
      </c>
      <c r="P19" s="7">
        <v>3.61</v>
      </c>
      <c r="Q19" s="7">
        <v>21.47</v>
      </c>
    </row>
    <row r="20" spans="1:17" ht="12.75">
      <c r="A20" s="9" t="s">
        <v>41</v>
      </c>
      <c r="B20" s="10" t="s">
        <v>42</v>
      </c>
      <c r="C20" s="6">
        <f aca="true" t="shared" si="4" ref="C20:Q20">SUM(C21:C25)</f>
        <v>642.51</v>
      </c>
      <c r="D20" s="6">
        <f t="shared" si="4"/>
        <v>675.9399999999999</v>
      </c>
      <c r="E20" s="6">
        <f t="shared" si="4"/>
        <v>660.87</v>
      </c>
      <c r="F20" s="6">
        <f t="shared" si="4"/>
        <v>39.8</v>
      </c>
      <c r="G20" s="6">
        <f t="shared" si="4"/>
        <v>42.919999999999995</v>
      </c>
      <c r="H20" s="6">
        <f t="shared" si="4"/>
        <v>70.36</v>
      </c>
      <c r="I20" s="6">
        <f t="shared" si="4"/>
        <v>60.93</v>
      </c>
      <c r="J20" s="6">
        <f t="shared" si="4"/>
        <v>54.989999999999995</v>
      </c>
      <c r="K20" s="6">
        <f t="shared" si="4"/>
        <v>49.3</v>
      </c>
      <c r="L20" s="6">
        <f t="shared" si="4"/>
        <v>58.26</v>
      </c>
      <c r="M20" s="6">
        <f t="shared" si="4"/>
        <v>53.89</v>
      </c>
      <c r="N20" s="6">
        <f t="shared" si="4"/>
        <v>41.59</v>
      </c>
      <c r="O20" s="6">
        <f t="shared" si="4"/>
        <v>57.239999999999995</v>
      </c>
      <c r="P20" s="6">
        <f t="shared" si="4"/>
        <v>59.81</v>
      </c>
      <c r="Q20" s="6">
        <f t="shared" si="4"/>
        <v>71.82000000000001</v>
      </c>
    </row>
    <row r="21" spans="1:17" ht="12.75">
      <c r="A21" s="4" t="s">
        <v>43</v>
      </c>
      <c r="B21" s="5" t="s">
        <v>44</v>
      </c>
      <c r="C21" s="7">
        <v>479.92</v>
      </c>
      <c r="D21" s="7">
        <v>479.92</v>
      </c>
      <c r="E21" s="7">
        <v>481.01</v>
      </c>
      <c r="F21" s="7">
        <v>31.46</v>
      </c>
      <c r="G21" s="7">
        <v>32.55</v>
      </c>
      <c r="H21" s="7">
        <v>52.47</v>
      </c>
      <c r="I21" s="7">
        <v>40.03</v>
      </c>
      <c r="J21" s="7">
        <v>40.69</v>
      </c>
      <c r="K21" s="7">
        <v>35.06</v>
      </c>
      <c r="L21" s="7">
        <v>43.71</v>
      </c>
      <c r="M21" s="7">
        <v>37.98</v>
      </c>
      <c r="N21" s="7">
        <v>27.31</v>
      </c>
      <c r="O21" s="7">
        <v>41.81</v>
      </c>
      <c r="P21" s="7">
        <v>41.23</v>
      </c>
      <c r="Q21" s="7">
        <v>56.71</v>
      </c>
    </row>
    <row r="22" spans="1:17" ht="12.75">
      <c r="A22" s="4" t="s">
        <v>45</v>
      </c>
      <c r="B22" s="5" t="s">
        <v>46</v>
      </c>
      <c r="C22" s="7">
        <v>135.96</v>
      </c>
      <c r="D22" s="7">
        <v>135.96</v>
      </c>
      <c r="E22" s="7">
        <v>133.39</v>
      </c>
      <c r="F22" s="7">
        <v>6.8</v>
      </c>
      <c r="G22" s="7">
        <v>10.33</v>
      </c>
      <c r="H22" s="7">
        <v>10.91</v>
      </c>
      <c r="I22" s="7">
        <v>11.57</v>
      </c>
      <c r="J22" s="7">
        <v>12.51</v>
      </c>
      <c r="K22" s="7">
        <v>10.83</v>
      </c>
      <c r="L22" s="7">
        <v>13.84</v>
      </c>
      <c r="M22" s="7">
        <v>14.35</v>
      </c>
      <c r="N22" s="7">
        <v>7.29</v>
      </c>
      <c r="O22" s="7">
        <v>10.08</v>
      </c>
      <c r="P22" s="7">
        <v>12.05</v>
      </c>
      <c r="Q22" s="7">
        <v>12.85</v>
      </c>
    </row>
    <row r="23" spans="1:17" ht="12.75">
      <c r="A23" s="4" t="s">
        <v>47</v>
      </c>
      <c r="B23" s="5" t="s">
        <v>117</v>
      </c>
      <c r="C23" s="7">
        <v>0</v>
      </c>
      <c r="D23" s="7">
        <v>24.31</v>
      </c>
      <c r="E23" s="7">
        <v>23.4</v>
      </c>
      <c r="F23" s="7">
        <v>0</v>
      </c>
      <c r="G23" s="7">
        <v>0</v>
      </c>
      <c r="H23" s="7">
        <v>4.19</v>
      </c>
      <c r="I23" s="7">
        <v>8.51</v>
      </c>
      <c r="J23" s="7">
        <v>0</v>
      </c>
      <c r="K23" s="7">
        <v>0</v>
      </c>
      <c r="L23" s="7">
        <v>0</v>
      </c>
      <c r="M23" s="7">
        <v>0</v>
      </c>
      <c r="N23" s="7">
        <v>5.32</v>
      </c>
      <c r="O23" s="7">
        <v>0</v>
      </c>
      <c r="P23" s="7">
        <v>5.38</v>
      </c>
      <c r="Q23" s="7">
        <v>0</v>
      </c>
    </row>
    <row r="24" spans="1:17" ht="12.75">
      <c r="A24" s="4" t="s">
        <v>48</v>
      </c>
      <c r="B24" s="5" t="s">
        <v>49</v>
      </c>
      <c r="C24" s="7">
        <v>13.02</v>
      </c>
      <c r="D24" s="7">
        <v>13.02</v>
      </c>
      <c r="E24" s="7">
        <v>13.12</v>
      </c>
      <c r="F24" s="7">
        <v>0.48</v>
      </c>
      <c r="G24" s="7">
        <v>0.56</v>
      </c>
      <c r="H24" s="7">
        <v>2.29</v>
      </c>
      <c r="I24" s="7">
        <v>0.21</v>
      </c>
      <c r="J24" s="7">
        <v>1.6</v>
      </c>
      <c r="K24" s="7">
        <v>1.5</v>
      </c>
      <c r="L24" s="7">
        <v>0.6</v>
      </c>
      <c r="M24" s="7">
        <v>0.79</v>
      </c>
      <c r="N24" s="7">
        <v>1.46</v>
      </c>
      <c r="O24" s="7">
        <v>1.51</v>
      </c>
      <c r="P24" s="7">
        <v>1.08</v>
      </c>
      <c r="Q24" s="7">
        <v>1.04</v>
      </c>
    </row>
    <row r="25" spans="1:17" ht="12.75">
      <c r="A25" s="4" t="s">
        <v>50</v>
      </c>
      <c r="B25" s="5" t="s">
        <v>51</v>
      </c>
      <c r="C25" s="7">
        <v>13.61</v>
      </c>
      <c r="D25" s="7">
        <v>22.73</v>
      </c>
      <c r="E25" s="7">
        <v>9.95</v>
      </c>
      <c r="F25" s="7">
        <v>1.06</v>
      </c>
      <c r="G25" s="7">
        <v>-0.52</v>
      </c>
      <c r="H25" s="7">
        <v>0.5</v>
      </c>
      <c r="I25" s="7">
        <v>0.61</v>
      </c>
      <c r="J25" s="7">
        <v>0.19</v>
      </c>
      <c r="K25" s="7">
        <v>1.91</v>
      </c>
      <c r="L25" s="7">
        <v>0.11</v>
      </c>
      <c r="M25" s="7">
        <v>0.77</v>
      </c>
      <c r="N25" s="7">
        <v>0.21</v>
      </c>
      <c r="O25" s="7">
        <v>3.84</v>
      </c>
      <c r="P25" s="7">
        <v>0.07</v>
      </c>
      <c r="Q25" s="7">
        <v>1.22</v>
      </c>
    </row>
    <row r="26" spans="1:26" s="17" customFormat="1" ht="15.75">
      <c r="A26" s="9" t="s">
        <v>52</v>
      </c>
      <c r="B26" s="15" t="s">
        <v>53</v>
      </c>
      <c r="C26" s="16">
        <f aca="true" t="shared" si="5" ref="C26:Q26">C27+C28+C29+C30+C31+C32+C38</f>
        <v>1290.28</v>
      </c>
      <c r="D26" s="16">
        <f t="shared" si="5"/>
        <v>1404.68</v>
      </c>
      <c r="E26" s="16">
        <f t="shared" si="5"/>
        <v>1331.6800000000003</v>
      </c>
      <c r="F26" s="16">
        <f t="shared" si="5"/>
        <v>86.71000000000001</v>
      </c>
      <c r="G26" s="16">
        <f t="shared" si="5"/>
        <v>91.81</v>
      </c>
      <c r="H26" s="16">
        <f t="shared" si="5"/>
        <v>108.64999999999999</v>
      </c>
      <c r="I26" s="16">
        <f t="shared" si="5"/>
        <v>99.33</v>
      </c>
      <c r="J26" s="16">
        <f t="shared" si="5"/>
        <v>100.39</v>
      </c>
      <c r="K26" s="16">
        <f t="shared" si="5"/>
        <v>121.49000000000001</v>
      </c>
      <c r="L26" s="16">
        <f t="shared" si="5"/>
        <v>107.68</v>
      </c>
      <c r="M26" s="16">
        <f t="shared" si="5"/>
        <v>113.23</v>
      </c>
      <c r="N26" s="16">
        <f t="shared" si="5"/>
        <v>102.39000000000001</v>
      </c>
      <c r="O26" s="16">
        <f t="shared" si="5"/>
        <v>96.99000000000001</v>
      </c>
      <c r="P26" s="16">
        <f t="shared" si="5"/>
        <v>113.07</v>
      </c>
      <c r="Q26" s="16">
        <f t="shared" si="5"/>
        <v>189.94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1:17" ht="12.75">
      <c r="A27" s="4" t="s">
        <v>54</v>
      </c>
      <c r="B27" s="5" t="s">
        <v>55</v>
      </c>
      <c r="C27" s="7">
        <v>727.21</v>
      </c>
      <c r="D27" s="7">
        <v>766.23</v>
      </c>
      <c r="E27" s="7">
        <v>755.3</v>
      </c>
      <c r="F27" s="7">
        <v>52.4</v>
      </c>
      <c r="G27" s="7">
        <v>54.8</v>
      </c>
      <c r="H27" s="7">
        <v>61.1</v>
      </c>
      <c r="I27" s="7">
        <v>61.41</v>
      </c>
      <c r="J27" s="7">
        <v>57.63</v>
      </c>
      <c r="K27" s="7">
        <v>80.92</v>
      </c>
      <c r="L27" s="7">
        <v>57.11</v>
      </c>
      <c r="M27" s="7">
        <v>56.5</v>
      </c>
      <c r="N27" s="7">
        <v>62.59</v>
      </c>
      <c r="O27" s="7">
        <v>57.17</v>
      </c>
      <c r="P27" s="7">
        <v>64.23</v>
      </c>
      <c r="Q27" s="7">
        <v>89.45</v>
      </c>
    </row>
    <row r="28" spans="1:17" ht="12.75">
      <c r="A28" s="4" t="s">
        <v>56</v>
      </c>
      <c r="B28" s="5" t="s">
        <v>57</v>
      </c>
      <c r="C28" s="7">
        <v>32.29</v>
      </c>
      <c r="D28" s="7">
        <v>35.63</v>
      </c>
      <c r="E28" s="7">
        <v>32.58</v>
      </c>
      <c r="F28" s="7">
        <v>0.69</v>
      </c>
      <c r="G28" s="7">
        <v>1.47</v>
      </c>
      <c r="H28" s="7">
        <v>2.35</v>
      </c>
      <c r="I28" s="7">
        <v>2.03</v>
      </c>
      <c r="J28" s="7">
        <v>3.06</v>
      </c>
      <c r="K28" s="7">
        <v>3.25</v>
      </c>
      <c r="L28" s="7">
        <v>2.66</v>
      </c>
      <c r="M28" s="7">
        <v>3.05</v>
      </c>
      <c r="N28" s="7">
        <v>1.84</v>
      </c>
      <c r="O28" s="7">
        <v>2.92</v>
      </c>
      <c r="P28" s="7">
        <v>3</v>
      </c>
      <c r="Q28" s="7">
        <v>6.26</v>
      </c>
    </row>
    <row r="29" spans="1:17" ht="12.75">
      <c r="A29" s="4" t="s">
        <v>58</v>
      </c>
      <c r="B29" s="5" t="s">
        <v>59</v>
      </c>
      <c r="C29" s="7">
        <v>43.08</v>
      </c>
      <c r="D29" s="7">
        <v>50.64</v>
      </c>
      <c r="E29" s="7">
        <v>46.45</v>
      </c>
      <c r="F29" s="7">
        <v>0.45</v>
      </c>
      <c r="G29" s="7">
        <v>1.1</v>
      </c>
      <c r="H29" s="7">
        <v>2.91</v>
      </c>
      <c r="I29" s="7">
        <v>2.47</v>
      </c>
      <c r="J29" s="7">
        <v>4.32</v>
      </c>
      <c r="K29" s="7">
        <v>3.54</v>
      </c>
      <c r="L29" s="7">
        <v>4.07</v>
      </c>
      <c r="M29" s="7">
        <v>5.8</v>
      </c>
      <c r="N29" s="7">
        <v>3.3</v>
      </c>
      <c r="O29" s="7">
        <v>4.49</v>
      </c>
      <c r="P29" s="7">
        <v>5.14</v>
      </c>
      <c r="Q29" s="7">
        <v>8.86</v>
      </c>
    </row>
    <row r="30" spans="1:17" ht="12.75">
      <c r="A30" s="4" t="s">
        <v>60</v>
      </c>
      <c r="B30" s="5" t="s">
        <v>61</v>
      </c>
      <c r="C30" s="7">
        <v>118.41</v>
      </c>
      <c r="D30" s="7">
        <v>121.19</v>
      </c>
      <c r="E30" s="7">
        <v>101.86</v>
      </c>
      <c r="F30" s="7">
        <v>3.02</v>
      </c>
      <c r="G30" s="7">
        <v>3.49</v>
      </c>
      <c r="H30" s="7">
        <v>10.02</v>
      </c>
      <c r="I30" s="7">
        <v>5.94</v>
      </c>
      <c r="J30" s="7">
        <v>4.89</v>
      </c>
      <c r="K30" s="7">
        <v>7.66</v>
      </c>
      <c r="L30" s="7">
        <v>5.04</v>
      </c>
      <c r="M30" s="7">
        <v>8.33</v>
      </c>
      <c r="N30" s="7">
        <v>7.19</v>
      </c>
      <c r="O30" s="7">
        <v>9.73</v>
      </c>
      <c r="P30" s="7">
        <v>8.3</v>
      </c>
      <c r="Q30" s="7">
        <v>28.25</v>
      </c>
    </row>
    <row r="31" spans="1:17" ht="12.75">
      <c r="A31" s="4" t="s">
        <v>62</v>
      </c>
      <c r="B31" s="5" t="s">
        <v>63</v>
      </c>
      <c r="C31" s="7">
        <v>85.56</v>
      </c>
      <c r="D31" s="7">
        <v>99.53</v>
      </c>
      <c r="E31" s="7">
        <v>97.89</v>
      </c>
      <c r="F31" s="7">
        <v>15.12</v>
      </c>
      <c r="G31" s="7">
        <v>14.62</v>
      </c>
      <c r="H31" s="7">
        <v>2.22</v>
      </c>
      <c r="I31" s="7">
        <v>3.85</v>
      </c>
      <c r="J31" s="7">
        <v>3.3</v>
      </c>
      <c r="K31" s="7">
        <v>3.08</v>
      </c>
      <c r="L31" s="7">
        <v>14.53</v>
      </c>
      <c r="M31" s="7">
        <v>16.32</v>
      </c>
      <c r="N31" s="7">
        <v>1.9</v>
      </c>
      <c r="O31" s="7">
        <v>3.02</v>
      </c>
      <c r="P31" s="7">
        <v>4.05</v>
      </c>
      <c r="Q31" s="7">
        <v>15.87</v>
      </c>
    </row>
    <row r="32" spans="1:17" ht="12.75">
      <c r="A32" s="9" t="s">
        <v>64</v>
      </c>
      <c r="B32" s="10" t="s">
        <v>65</v>
      </c>
      <c r="C32" s="6">
        <f aca="true" t="shared" si="6" ref="C32:Q32">SUM(C34:C37)</f>
        <v>273.25</v>
      </c>
      <c r="D32" s="6">
        <f t="shared" si="6"/>
        <v>313.67</v>
      </c>
      <c r="E32" s="6">
        <f t="shared" si="6"/>
        <v>290.15999999999997</v>
      </c>
      <c r="F32" s="6">
        <f t="shared" si="6"/>
        <v>15.02</v>
      </c>
      <c r="G32" s="6">
        <f t="shared" si="6"/>
        <v>16.23</v>
      </c>
      <c r="H32" s="6">
        <f t="shared" si="6"/>
        <v>29.450000000000003</v>
      </c>
      <c r="I32" s="6">
        <f t="shared" si="6"/>
        <v>23.119999999999997</v>
      </c>
      <c r="J32" s="6">
        <f t="shared" si="6"/>
        <v>26.769999999999996</v>
      </c>
      <c r="K32" s="6">
        <f t="shared" si="6"/>
        <v>21.67</v>
      </c>
      <c r="L32" s="6">
        <f t="shared" si="6"/>
        <v>23.98</v>
      </c>
      <c r="M32" s="6">
        <f t="shared" si="6"/>
        <v>22.990000000000002</v>
      </c>
      <c r="N32" s="6">
        <f t="shared" si="6"/>
        <v>25.17</v>
      </c>
      <c r="O32" s="6">
        <f t="shared" si="6"/>
        <v>19.07</v>
      </c>
      <c r="P32" s="6">
        <f t="shared" si="6"/>
        <v>26.83</v>
      </c>
      <c r="Q32" s="6">
        <f t="shared" si="6"/>
        <v>39.86</v>
      </c>
    </row>
    <row r="33" spans="1:17" ht="12.75">
      <c r="A33" s="9" t="s">
        <v>66</v>
      </c>
      <c r="B33" s="10" t="s">
        <v>67</v>
      </c>
      <c r="C33" s="6">
        <f aca="true" t="shared" si="7" ref="C33:Q33">SUM(C34:C35)</f>
        <v>170.89</v>
      </c>
      <c r="D33" s="6">
        <f t="shared" si="7"/>
        <v>169.95</v>
      </c>
      <c r="E33" s="6">
        <f t="shared" si="7"/>
        <v>156.8</v>
      </c>
      <c r="F33" s="6">
        <f t="shared" si="7"/>
        <v>10.92</v>
      </c>
      <c r="G33" s="6">
        <f t="shared" si="7"/>
        <v>11.48</v>
      </c>
      <c r="H33" s="6">
        <f t="shared" si="7"/>
        <v>19.87</v>
      </c>
      <c r="I33" s="6">
        <f t="shared" si="7"/>
        <v>13.53</v>
      </c>
      <c r="J33" s="6">
        <f t="shared" si="7"/>
        <v>15.61</v>
      </c>
      <c r="K33" s="6">
        <f t="shared" si="7"/>
        <v>12.47</v>
      </c>
      <c r="L33" s="6">
        <f t="shared" si="7"/>
        <v>14.96</v>
      </c>
      <c r="M33" s="6">
        <f t="shared" si="7"/>
        <v>13.2</v>
      </c>
      <c r="N33" s="6">
        <f t="shared" si="7"/>
        <v>15.23</v>
      </c>
      <c r="O33" s="6">
        <f t="shared" si="7"/>
        <v>12.44</v>
      </c>
      <c r="P33" s="6">
        <f t="shared" si="7"/>
        <v>12.39</v>
      </c>
      <c r="Q33" s="6">
        <f t="shared" si="7"/>
        <v>4.7</v>
      </c>
    </row>
    <row r="34" spans="1:17" ht="12.75">
      <c r="A34" s="4" t="s">
        <v>68</v>
      </c>
      <c r="B34" s="5" t="s">
        <v>69</v>
      </c>
      <c r="C34" s="7">
        <v>170.89</v>
      </c>
      <c r="D34" s="7">
        <v>169.95</v>
      </c>
      <c r="E34" s="7">
        <v>156.8</v>
      </c>
      <c r="F34" s="7">
        <v>10.92</v>
      </c>
      <c r="G34" s="7">
        <v>11.48</v>
      </c>
      <c r="H34" s="7">
        <v>19.87</v>
      </c>
      <c r="I34" s="7">
        <v>13.53</v>
      </c>
      <c r="J34" s="7">
        <v>15.61</v>
      </c>
      <c r="K34" s="7">
        <v>12.47</v>
      </c>
      <c r="L34" s="7">
        <v>14.96</v>
      </c>
      <c r="M34" s="7">
        <v>13.2</v>
      </c>
      <c r="N34" s="7">
        <v>15.23</v>
      </c>
      <c r="O34" s="7">
        <v>12.44</v>
      </c>
      <c r="P34" s="7">
        <v>12.39</v>
      </c>
      <c r="Q34" s="7">
        <v>4.7</v>
      </c>
    </row>
    <row r="35" spans="1:17" ht="12.75">
      <c r="A35" s="4" t="s">
        <v>70</v>
      </c>
      <c r="B35" s="5" t="s">
        <v>71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1:17" ht="12.75">
      <c r="A36" s="4" t="s">
        <v>72</v>
      </c>
      <c r="B36" s="5" t="s">
        <v>73</v>
      </c>
      <c r="C36" s="7">
        <v>3.83</v>
      </c>
      <c r="D36" s="7">
        <v>13.36</v>
      </c>
      <c r="E36" s="7">
        <v>12.89</v>
      </c>
      <c r="F36" s="7">
        <v>0</v>
      </c>
      <c r="G36" s="7">
        <v>0</v>
      </c>
      <c r="H36" s="7">
        <v>0.43</v>
      </c>
      <c r="I36" s="7">
        <v>1.15</v>
      </c>
      <c r="J36" s="7">
        <v>0.12</v>
      </c>
      <c r="K36" s="7">
        <v>0.61</v>
      </c>
      <c r="L36" s="7">
        <v>0.77</v>
      </c>
      <c r="M36" s="7">
        <v>0.06</v>
      </c>
      <c r="N36" s="7">
        <v>0.77</v>
      </c>
      <c r="O36" s="7">
        <v>0.38</v>
      </c>
      <c r="P36" s="7">
        <v>1.4</v>
      </c>
      <c r="Q36" s="7">
        <v>7.2</v>
      </c>
    </row>
    <row r="37" spans="1:17" ht="12.75">
      <c r="A37" s="4" t="s">
        <v>74</v>
      </c>
      <c r="B37" s="5" t="s">
        <v>75</v>
      </c>
      <c r="C37" s="7">
        <v>98.53</v>
      </c>
      <c r="D37" s="7">
        <v>130.36</v>
      </c>
      <c r="E37" s="7">
        <v>120.47</v>
      </c>
      <c r="F37" s="7">
        <v>4.1</v>
      </c>
      <c r="G37" s="7">
        <v>4.75</v>
      </c>
      <c r="H37" s="7">
        <v>9.15</v>
      </c>
      <c r="I37" s="7">
        <v>8.44</v>
      </c>
      <c r="J37" s="7">
        <v>11.04</v>
      </c>
      <c r="K37" s="7">
        <v>8.59</v>
      </c>
      <c r="L37" s="7">
        <v>8.25</v>
      </c>
      <c r="M37" s="7">
        <v>9.73</v>
      </c>
      <c r="N37" s="7">
        <v>9.17</v>
      </c>
      <c r="O37" s="7">
        <v>6.25</v>
      </c>
      <c r="P37" s="7">
        <v>13.04</v>
      </c>
      <c r="Q37" s="7">
        <v>27.96</v>
      </c>
    </row>
    <row r="38" spans="1:17" ht="12.75">
      <c r="A38" s="4" t="s">
        <v>76</v>
      </c>
      <c r="B38" s="5" t="s">
        <v>77</v>
      </c>
      <c r="C38" s="7">
        <v>10.48</v>
      </c>
      <c r="D38" s="7">
        <v>17.79</v>
      </c>
      <c r="E38" s="7">
        <v>7.44</v>
      </c>
      <c r="F38" s="7">
        <v>0.01</v>
      </c>
      <c r="G38" s="7">
        <v>0.1</v>
      </c>
      <c r="H38" s="7">
        <v>0.6</v>
      </c>
      <c r="I38" s="7">
        <v>0.51</v>
      </c>
      <c r="J38" s="7">
        <v>0.42</v>
      </c>
      <c r="K38" s="7">
        <v>1.37</v>
      </c>
      <c r="L38" s="7">
        <v>0.29</v>
      </c>
      <c r="M38" s="7">
        <v>0.24</v>
      </c>
      <c r="N38" s="7">
        <v>0.4</v>
      </c>
      <c r="O38" s="7">
        <v>0.59</v>
      </c>
      <c r="P38" s="7">
        <v>1.52</v>
      </c>
      <c r="Q38" s="7">
        <v>1.39</v>
      </c>
    </row>
    <row r="39" spans="1:26" s="17" customFormat="1" ht="15.75">
      <c r="A39" s="9" t="s">
        <v>78</v>
      </c>
      <c r="B39" s="15" t="s">
        <v>79</v>
      </c>
      <c r="C39" s="16">
        <f aca="true" t="shared" si="8" ref="C39:Q39">C40+C41+C42</f>
        <v>139.27999999999997</v>
      </c>
      <c r="D39" s="16">
        <f t="shared" si="8"/>
        <v>164.66</v>
      </c>
      <c r="E39" s="16">
        <f t="shared" si="8"/>
        <v>68.23</v>
      </c>
      <c r="F39" s="16">
        <f t="shared" si="8"/>
        <v>0.09</v>
      </c>
      <c r="G39" s="16">
        <f t="shared" si="8"/>
        <v>0.07</v>
      </c>
      <c r="H39" s="16">
        <f t="shared" si="8"/>
        <v>0.49</v>
      </c>
      <c r="I39" s="16">
        <f t="shared" si="8"/>
        <v>0.72</v>
      </c>
      <c r="J39" s="16">
        <f t="shared" si="8"/>
        <v>0.17</v>
      </c>
      <c r="K39" s="16">
        <f t="shared" si="8"/>
        <v>0.17</v>
      </c>
      <c r="L39" s="16">
        <f t="shared" si="8"/>
        <v>0.91</v>
      </c>
      <c r="M39" s="16">
        <f t="shared" si="8"/>
        <v>0.96</v>
      </c>
      <c r="N39" s="16">
        <f t="shared" si="8"/>
        <v>2.4</v>
      </c>
      <c r="O39" s="16">
        <f t="shared" si="8"/>
        <v>0.08</v>
      </c>
      <c r="P39" s="16">
        <f t="shared" si="8"/>
        <v>0.64</v>
      </c>
      <c r="Q39" s="16">
        <f t="shared" si="8"/>
        <v>61.52</v>
      </c>
      <c r="R39" s="19" t="s">
        <v>134</v>
      </c>
      <c r="S39" s="19"/>
      <c r="T39" s="19"/>
      <c r="U39" s="19"/>
      <c r="V39" s="19"/>
      <c r="W39" s="19"/>
      <c r="X39" s="19"/>
      <c r="Y39" s="19"/>
      <c r="Z39" s="19"/>
    </row>
    <row r="40" spans="1:18" ht="12.75">
      <c r="A40" s="4" t="s">
        <v>80</v>
      </c>
      <c r="B40" s="5" t="s">
        <v>81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13" t="s">
        <v>134</v>
      </c>
    </row>
    <row r="41" spans="1:18" ht="12.75">
      <c r="A41" s="4" t="s">
        <v>82</v>
      </c>
      <c r="B41" s="5" t="s">
        <v>83</v>
      </c>
      <c r="C41" s="7">
        <v>6.07</v>
      </c>
      <c r="D41" s="7">
        <v>6.43</v>
      </c>
      <c r="E41" s="7">
        <v>49.25</v>
      </c>
      <c r="F41" s="7">
        <v>0.08</v>
      </c>
      <c r="G41" s="7">
        <v>0.07</v>
      </c>
      <c r="H41" s="7">
        <v>0.48</v>
      </c>
      <c r="I41" s="7">
        <v>0.72</v>
      </c>
      <c r="J41" s="7">
        <v>0.16</v>
      </c>
      <c r="K41" s="7">
        <v>0.16</v>
      </c>
      <c r="L41" s="7">
        <v>0.9</v>
      </c>
      <c r="M41" s="7">
        <v>0.95</v>
      </c>
      <c r="N41" s="7">
        <v>0.12</v>
      </c>
      <c r="O41" s="7">
        <v>0.07</v>
      </c>
      <c r="P41" s="7">
        <v>0.62</v>
      </c>
      <c r="Q41" s="7">
        <v>44.92</v>
      </c>
      <c r="R41" s="13" t="s">
        <v>134</v>
      </c>
    </row>
    <row r="42" spans="1:18" ht="12.75">
      <c r="A42" s="9" t="s">
        <v>84</v>
      </c>
      <c r="B42" s="10" t="s">
        <v>85</v>
      </c>
      <c r="C42" s="6">
        <f aca="true" t="shared" si="9" ref="C42:Q42">SUM(C43:C45)</f>
        <v>133.20999999999998</v>
      </c>
      <c r="D42" s="6">
        <f t="shared" si="9"/>
        <v>158.23</v>
      </c>
      <c r="E42" s="6">
        <f t="shared" si="9"/>
        <v>18.98</v>
      </c>
      <c r="F42" s="6">
        <f t="shared" si="9"/>
        <v>0.01</v>
      </c>
      <c r="G42" s="6">
        <f t="shared" si="9"/>
        <v>0</v>
      </c>
      <c r="H42" s="6">
        <f t="shared" si="9"/>
        <v>0.01</v>
      </c>
      <c r="I42" s="6">
        <f t="shared" si="9"/>
        <v>0</v>
      </c>
      <c r="J42" s="6">
        <f t="shared" si="9"/>
        <v>0.01</v>
      </c>
      <c r="K42" s="6">
        <f t="shared" si="9"/>
        <v>0.01</v>
      </c>
      <c r="L42" s="6">
        <f t="shared" si="9"/>
        <v>0.01</v>
      </c>
      <c r="M42" s="6">
        <f t="shared" si="9"/>
        <v>0.01</v>
      </c>
      <c r="N42" s="6">
        <f t="shared" si="9"/>
        <v>2.28</v>
      </c>
      <c r="O42" s="6">
        <f t="shared" si="9"/>
        <v>0.01</v>
      </c>
      <c r="P42" s="6">
        <f t="shared" si="9"/>
        <v>0.02</v>
      </c>
      <c r="Q42" s="6">
        <f t="shared" si="9"/>
        <v>16.6</v>
      </c>
      <c r="R42" s="13" t="s">
        <v>134</v>
      </c>
    </row>
    <row r="43" spans="1:18" ht="12.75">
      <c r="A43" s="4" t="s">
        <v>86</v>
      </c>
      <c r="B43" s="5" t="s">
        <v>87</v>
      </c>
      <c r="C43" s="7">
        <v>107.82</v>
      </c>
      <c r="D43" s="7">
        <v>117.82</v>
      </c>
      <c r="E43" s="7">
        <v>3.24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2.28</v>
      </c>
      <c r="O43" s="7">
        <v>0</v>
      </c>
      <c r="P43" s="7">
        <v>0</v>
      </c>
      <c r="Q43" s="7">
        <v>0.95</v>
      </c>
      <c r="R43" s="13" t="s">
        <v>134</v>
      </c>
    </row>
    <row r="44" spans="1:18" ht="12.75">
      <c r="A44" s="4" t="s">
        <v>88</v>
      </c>
      <c r="B44" s="5" t="s">
        <v>89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-0.01</v>
      </c>
      <c r="R44" s="13" t="s">
        <v>134</v>
      </c>
    </row>
    <row r="45" spans="1:18" ht="12.75">
      <c r="A45" s="4" t="s">
        <v>90</v>
      </c>
      <c r="B45" s="5" t="s">
        <v>91</v>
      </c>
      <c r="C45" s="7">
        <v>25.39</v>
      </c>
      <c r="D45" s="7">
        <v>40.41</v>
      </c>
      <c r="E45" s="7">
        <v>15.74</v>
      </c>
      <c r="F45" s="7">
        <v>0.01</v>
      </c>
      <c r="G45" s="7">
        <v>0</v>
      </c>
      <c r="H45" s="7">
        <v>0.01</v>
      </c>
      <c r="I45" s="7">
        <v>0</v>
      </c>
      <c r="J45" s="7">
        <v>0.01</v>
      </c>
      <c r="K45" s="7">
        <v>0.01</v>
      </c>
      <c r="L45" s="7">
        <v>0.01</v>
      </c>
      <c r="M45" s="7">
        <v>0.01</v>
      </c>
      <c r="N45" s="7">
        <v>0</v>
      </c>
      <c r="O45" s="7">
        <v>0.01</v>
      </c>
      <c r="P45" s="7">
        <v>0.02</v>
      </c>
      <c r="Q45" s="7">
        <v>15.66</v>
      </c>
      <c r="R45" s="13" t="s">
        <v>134</v>
      </c>
    </row>
    <row r="46" spans="1:26" s="17" customFormat="1" ht="15.75">
      <c r="A46" s="9" t="s">
        <v>92</v>
      </c>
      <c r="B46" s="15" t="s">
        <v>93</v>
      </c>
      <c r="C46" s="16">
        <f aca="true" t="shared" si="10" ref="C46:Q46">C47+C48+C49+C52</f>
        <v>329.59000000000003</v>
      </c>
      <c r="D46" s="16">
        <f t="shared" si="10"/>
        <v>347.64</v>
      </c>
      <c r="E46" s="16">
        <f t="shared" si="10"/>
        <v>166.77</v>
      </c>
      <c r="F46" s="16">
        <f t="shared" si="10"/>
        <v>0.38</v>
      </c>
      <c r="G46" s="16">
        <f t="shared" si="10"/>
        <v>4.84</v>
      </c>
      <c r="H46" s="16">
        <f t="shared" si="10"/>
        <v>15.04</v>
      </c>
      <c r="I46" s="16">
        <f t="shared" si="10"/>
        <v>15.25</v>
      </c>
      <c r="J46" s="16">
        <f t="shared" si="10"/>
        <v>15.540000000000001</v>
      </c>
      <c r="K46" s="16">
        <f t="shared" si="10"/>
        <v>17.41</v>
      </c>
      <c r="L46" s="16">
        <f t="shared" si="10"/>
        <v>12.420000000000002</v>
      </c>
      <c r="M46" s="16">
        <f t="shared" si="10"/>
        <v>12.86</v>
      </c>
      <c r="N46" s="16">
        <f t="shared" si="10"/>
        <v>25.54</v>
      </c>
      <c r="O46" s="16">
        <f t="shared" si="10"/>
        <v>8.51</v>
      </c>
      <c r="P46" s="16">
        <f t="shared" si="10"/>
        <v>18.89</v>
      </c>
      <c r="Q46" s="16">
        <f t="shared" si="10"/>
        <v>20.08</v>
      </c>
      <c r="R46" s="19"/>
      <c r="S46" s="19"/>
      <c r="T46" s="19"/>
      <c r="U46" s="19"/>
      <c r="V46" s="19"/>
      <c r="W46" s="19"/>
      <c r="X46" s="19"/>
      <c r="Y46" s="19"/>
      <c r="Z46" s="19"/>
    </row>
    <row r="47" spans="1:17" ht="12.75">
      <c r="A47" s="4" t="s">
        <v>94</v>
      </c>
      <c r="B47" s="5" t="s">
        <v>95</v>
      </c>
      <c r="C47" s="7">
        <v>29.83</v>
      </c>
      <c r="D47" s="7">
        <v>33.88</v>
      </c>
      <c r="E47" s="7">
        <v>7</v>
      </c>
      <c r="F47" s="7">
        <v>0.01</v>
      </c>
      <c r="G47" s="7">
        <v>0.84</v>
      </c>
      <c r="H47" s="7">
        <v>0.22</v>
      </c>
      <c r="I47" s="7">
        <v>0.22</v>
      </c>
      <c r="J47" s="7">
        <v>0.32</v>
      </c>
      <c r="K47" s="7">
        <v>0.39</v>
      </c>
      <c r="L47" s="7">
        <v>0.52</v>
      </c>
      <c r="M47" s="7">
        <v>0.58</v>
      </c>
      <c r="N47" s="7">
        <v>0.51</v>
      </c>
      <c r="O47" s="7">
        <v>0.33</v>
      </c>
      <c r="P47" s="7">
        <v>0.62</v>
      </c>
      <c r="Q47" s="7">
        <v>2.45</v>
      </c>
    </row>
    <row r="48" spans="1:17" ht="12.75">
      <c r="A48" s="4" t="s">
        <v>96</v>
      </c>
      <c r="B48" s="5" t="s">
        <v>97</v>
      </c>
      <c r="C48" s="7">
        <v>176.43</v>
      </c>
      <c r="D48" s="7">
        <v>177.09</v>
      </c>
      <c r="E48" s="7">
        <v>61.99</v>
      </c>
      <c r="F48" s="7">
        <v>0.17</v>
      </c>
      <c r="G48" s="7">
        <v>3.36</v>
      </c>
      <c r="H48" s="7">
        <v>6.16</v>
      </c>
      <c r="I48" s="7">
        <v>6.04</v>
      </c>
      <c r="J48" s="7">
        <v>5.34</v>
      </c>
      <c r="K48" s="7">
        <v>6.61</v>
      </c>
      <c r="L48" s="7">
        <v>3.27</v>
      </c>
      <c r="M48" s="7">
        <v>4.69</v>
      </c>
      <c r="N48" s="7">
        <v>4.02</v>
      </c>
      <c r="O48" s="7">
        <v>6.2</v>
      </c>
      <c r="P48" s="7">
        <v>3.64</v>
      </c>
      <c r="Q48" s="7">
        <v>12.48</v>
      </c>
    </row>
    <row r="49" spans="1:17" ht="12.75">
      <c r="A49" s="9" t="s">
        <v>98</v>
      </c>
      <c r="B49" s="10" t="s">
        <v>129</v>
      </c>
      <c r="C49" s="6">
        <f aca="true" t="shared" si="11" ref="C49:Q49">C50+C51</f>
        <v>4.61</v>
      </c>
      <c r="D49" s="6">
        <f t="shared" si="11"/>
        <v>4.56</v>
      </c>
      <c r="E49" s="6">
        <f t="shared" si="11"/>
        <v>0.86</v>
      </c>
      <c r="F49" s="6">
        <f t="shared" si="11"/>
        <v>0.02</v>
      </c>
      <c r="G49" s="6">
        <f t="shared" si="11"/>
        <v>0</v>
      </c>
      <c r="H49" s="6">
        <f t="shared" si="11"/>
        <v>0</v>
      </c>
      <c r="I49" s="6">
        <f t="shared" si="11"/>
        <v>0.43</v>
      </c>
      <c r="J49" s="6">
        <f t="shared" si="11"/>
        <v>0.08</v>
      </c>
      <c r="K49" s="6">
        <f t="shared" si="11"/>
        <v>0.05</v>
      </c>
      <c r="L49" s="6">
        <f t="shared" si="11"/>
        <v>0</v>
      </c>
      <c r="M49" s="6">
        <f t="shared" si="11"/>
        <v>0.01</v>
      </c>
      <c r="N49" s="6">
        <f t="shared" si="11"/>
        <v>0.02</v>
      </c>
      <c r="O49" s="6">
        <f t="shared" si="11"/>
        <v>0</v>
      </c>
      <c r="P49" s="6">
        <f t="shared" si="11"/>
        <v>0</v>
      </c>
      <c r="Q49" s="6">
        <f t="shared" si="11"/>
        <v>0.24</v>
      </c>
    </row>
    <row r="50" spans="1:17" ht="12.75">
      <c r="A50" s="4" t="s">
        <v>99</v>
      </c>
      <c r="B50" s="5" t="s">
        <v>100</v>
      </c>
      <c r="C50" s="7">
        <v>4.61</v>
      </c>
      <c r="D50" s="7">
        <v>4.56</v>
      </c>
      <c r="E50" s="7">
        <v>0.86</v>
      </c>
      <c r="F50" s="7">
        <v>0.02</v>
      </c>
      <c r="G50" s="7">
        <v>0</v>
      </c>
      <c r="H50" s="7">
        <v>0</v>
      </c>
      <c r="I50" s="7">
        <v>0.43</v>
      </c>
      <c r="J50" s="7">
        <v>0.08</v>
      </c>
      <c r="K50" s="7">
        <v>0.05</v>
      </c>
      <c r="L50" s="7">
        <v>0</v>
      </c>
      <c r="M50" s="7">
        <v>0.01</v>
      </c>
      <c r="N50" s="7">
        <v>0.02</v>
      </c>
      <c r="O50" s="7">
        <v>0</v>
      </c>
      <c r="P50" s="7">
        <v>0</v>
      </c>
      <c r="Q50" s="7">
        <v>0.24</v>
      </c>
    </row>
    <row r="51" spans="1:17" ht="12.75">
      <c r="A51" s="4" t="s">
        <v>101</v>
      </c>
      <c r="B51" s="5" t="s">
        <v>102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1:17" ht="12.75">
      <c r="A52" s="9" t="s">
        <v>103</v>
      </c>
      <c r="B52" s="10" t="s">
        <v>104</v>
      </c>
      <c r="C52" s="6">
        <f aca="true" t="shared" si="12" ref="C52:Q52">C53+C54+C55</f>
        <v>118.72</v>
      </c>
      <c r="D52" s="6">
        <f t="shared" si="12"/>
        <v>132.11</v>
      </c>
      <c r="E52" s="6">
        <f t="shared" si="12"/>
        <v>96.92</v>
      </c>
      <c r="F52" s="6">
        <f t="shared" si="12"/>
        <v>0.18</v>
      </c>
      <c r="G52" s="6">
        <f t="shared" si="12"/>
        <v>0.64</v>
      </c>
      <c r="H52" s="6">
        <f t="shared" si="12"/>
        <v>8.66</v>
      </c>
      <c r="I52" s="6">
        <f t="shared" si="12"/>
        <v>8.56</v>
      </c>
      <c r="J52" s="6">
        <f t="shared" si="12"/>
        <v>9.8</v>
      </c>
      <c r="K52" s="6">
        <f t="shared" si="12"/>
        <v>10.36</v>
      </c>
      <c r="L52" s="6">
        <f t="shared" si="12"/>
        <v>8.63</v>
      </c>
      <c r="M52" s="6">
        <f t="shared" si="12"/>
        <v>7.58</v>
      </c>
      <c r="N52" s="6">
        <f t="shared" si="12"/>
        <v>20.99</v>
      </c>
      <c r="O52" s="6">
        <f t="shared" si="12"/>
        <v>1.98</v>
      </c>
      <c r="P52" s="6">
        <f t="shared" si="12"/>
        <v>14.629999999999999</v>
      </c>
      <c r="Q52" s="6">
        <f t="shared" si="12"/>
        <v>4.91</v>
      </c>
    </row>
    <row r="53" spans="1:17" ht="12.75">
      <c r="A53" s="4" t="s">
        <v>105</v>
      </c>
      <c r="B53" s="5" t="s">
        <v>106</v>
      </c>
      <c r="C53" s="7">
        <v>28.72</v>
      </c>
      <c r="D53" s="7">
        <v>42.11</v>
      </c>
      <c r="E53" s="7">
        <v>11.42</v>
      </c>
      <c r="F53" s="7">
        <v>0.18</v>
      </c>
      <c r="G53" s="7">
        <v>0.64</v>
      </c>
      <c r="H53" s="7">
        <v>0.31</v>
      </c>
      <c r="I53" s="7">
        <v>0.26</v>
      </c>
      <c r="J53" s="7">
        <v>0.39</v>
      </c>
      <c r="K53" s="7">
        <v>1.66</v>
      </c>
      <c r="L53" s="7">
        <v>0.5</v>
      </c>
      <c r="M53" s="7">
        <v>0.11</v>
      </c>
      <c r="N53" s="7">
        <v>1.99</v>
      </c>
      <c r="O53" s="7">
        <v>1.98</v>
      </c>
      <c r="P53" s="7">
        <v>0.68</v>
      </c>
      <c r="Q53" s="7">
        <v>2.72</v>
      </c>
    </row>
    <row r="54" spans="1:17" ht="12.75">
      <c r="A54" s="4" t="s">
        <v>107</v>
      </c>
      <c r="B54" s="5" t="s">
        <v>130</v>
      </c>
      <c r="C54" s="7">
        <v>90</v>
      </c>
      <c r="D54" s="7">
        <v>90</v>
      </c>
      <c r="E54" s="7">
        <v>85.5</v>
      </c>
      <c r="F54" s="7">
        <v>0</v>
      </c>
      <c r="G54" s="7">
        <v>0</v>
      </c>
      <c r="H54" s="7">
        <v>8.35</v>
      </c>
      <c r="I54" s="7">
        <v>8.3</v>
      </c>
      <c r="J54" s="7">
        <v>9.41</v>
      </c>
      <c r="K54" s="7">
        <v>8.7</v>
      </c>
      <c r="L54" s="7">
        <v>8.13</v>
      </c>
      <c r="M54" s="7">
        <v>7.47</v>
      </c>
      <c r="N54" s="7">
        <v>19</v>
      </c>
      <c r="O54" s="7">
        <v>0</v>
      </c>
      <c r="P54" s="7">
        <v>13.95</v>
      </c>
      <c r="Q54" s="7">
        <v>2.19</v>
      </c>
    </row>
    <row r="55" spans="1:17" ht="12.75">
      <c r="A55" s="4" t="s">
        <v>108</v>
      </c>
      <c r="B55" s="5" t="s">
        <v>109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1:26" s="17" customFormat="1" ht="15.75">
      <c r="A56" s="9" t="s">
        <v>110</v>
      </c>
      <c r="B56" s="15" t="s">
        <v>111</v>
      </c>
      <c r="C56" s="16">
        <f aca="true" t="shared" si="13" ref="C56:Q56">C7+C39</f>
        <v>1315.64</v>
      </c>
      <c r="D56" s="16">
        <f t="shared" si="13"/>
        <v>1395.82</v>
      </c>
      <c r="E56" s="16">
        <f t="shared" si="13"/>
        <v>1220.29</v>
      </c>
      <c r="F56" s="16">
        <f t="shared" si="13"/>
        <v>49.14</v>
      </c>
      <c r="G56" s="16">
        <f t="shared" si="13"/>
        <v>56.029999999999994</v>
      </c>
      <c r="H56" s="16">
        <f t="shared" si="13"/>
        <v>116.63</v>
      </c>
      <c r="I56" s="16">
        <f t="shared" si="13"/>
        <v>72.63</v>
      </c>
      <c r="J56" s="16">
        <f t="shared" si="13"/>
        <v>68.32</v>
      </c>
      <c r="K56" s="16">
        <f t="shared" si="13"/>
        <v>63.95</v>
      </c>
      <c r="L56" s="16">
        <f t="shared" si="13"/>
        <v>138.20999999999998</v>
      </c>
      <c r="M56" s="16">
        <f t="shared" si="13"/>
        <v>121.77</v>
      </c>
      <c r="N56" s="16">
        <f t="shared" si="13"/>
        <v>64.57000000000001</v>
      </c>
      <c r="O56" s="16">
        <f t="shared" si="13"/>
        <v>72.97999999999999</v>
      </c>
      <c r="P56" s="16">
        <f t="shared" si="13"/>
        <v>177.13</v>
      </c>
      <c r="Q56" s="16">
        <f t="shared" si="13"/>
        <v>218.99000000000004</v>
      </c>
      <c r="R56" s="19"/>
      <c r="S56" s="19"/>
      <c r="T56" s="19"/>
      <c r="U56" s="19"/>
      <c r="V56" s="19"/>
      <c r="W56" s="19"/>
      <c r="X56" s="19"/>
      <c r="Y56" s="19"/>
      <c r="Z56" s="19"/>
    </row>
    <row r="57" spans="1:26" s="17" customFormat="1" ht="15.75">
      <c r="A57" s="9" t="s">
        <v>112</v>
      </c>
      <c r="B57" s="15" t="s">
        <v>113</v>
      </c>
      <c r="C57" s="16">
        <f aca="true" t="shared" si="14" ref="C57:Q57">C26+C46</f>
        <v>1619.87</v>
      </c>
      <c r="D57" s="16">
        <f t="shared" si="14"/>
        <v>1752.3200000000002</v>
      </c>
      <c r="E57" s="16">
        <f t="shared" si="14"/>
        <v>1498.4500000000003</v>
      </c>
      <c r="F57" s="16">
        <f t="shared" si="14"/>
        <v>87.09</v>
      </c>
      <c r="G57" s="16">
        <f t="shared" si="14"/>
        <v>96.65</v>
      </c>
      <c r="H57" s="16">
        <f t="shared" si="14"/>
        <v>123.69</v>
      </c>
      <c r="I57" s="16">
        <f t="shared" si="14"/>
        <v>114.58</v>
      </c>
      <c r="J57" s="16">
        <f t="shared" si="14"/>
        <v>115.93</v>
      </c>
      <c r="K57" s="16">
        <f t="shared" si="14"/>
        <v>138.9</v>
      </c>
      <c r="L57" s="16">
        <f t="shared" si="14"/>
        <v>120.10000000000001</v>
      </c>
      <c r="M57" s="16">
        <f t="shared" si="14"/>
        <v>126.09</v>
      </c>
      <c r="N57" s="16">
        <f t="shared" si="14"/>
        <v>127.93</v>
      </c>
      <c r="O57" s="16">
        <f t="shared" si="14"/>
        <v>105.50000000000001</v>
      </c>
      <c r="P57" s="16">
        <f t="shared" si="14"/>
        <v>131.95999999999998</v>
      </c>
      <c r="Q57" s="16">
        <f t="shared" si="14"/>
        <v>210.01999999999998</v>
      </c>
      <c r="R57" s="19"/>
      <c r="S57" s="19"/>
      <c r="T57" s="19"/>
      <c r="U57" s="19"/>
      <c r="V57" s="19"/>
      <c r="W57" s="19"/>
      <c r="X57" s="19"/>
      <c r="Y57" s="19"/>
      <c r="Z57" s="19"/>
    </row>
    <row r="58" spans="1:26" s="17" customFormat="1" ht="15.75">
      <c r="A58" s="9" t="s">
        <v>114</v>
      </c>
      <c r="B58" s="15" t="s">
        <v>115</v>
      </c>
      <c r="C58" s="16">
        <f aca="true" t="shared" si="15" ref="C58:Q58">C56-C57</f>
        <v>-304.2299999999998</v>
      </c>
      <c r="D58" s="16">
        <f t="shared" si="15"/>
        <v>-356.5000000000002</v>
      </c>
      <c r="E58" s="16">
        <f t="shared" si="15"/>
        <v>-278.1600000000003</v>
      </c>
      <c r="F58" s="16">
        <f t="shared" si="15"/>
        <v>-37.95</v>
      </c>
      <c r="G58" s="16">
        <f t="shared" si="15"/>
        <v>-40.62000000000001</v>
      </c>
      <c r="H58" s="16">
        <f t="shared" si="15"/>
        <v>-7.060000000000002</v>
      </c>
      <c r="I58" s="16">
        <f t="shared" si="15"/>
        <v>-41.95</v>
      </c>
      <c r="J58" s="16">
        <f t="shared" si="15"/>
        <v>-47.610000000000014</v>
      </c>
      <c r="K58" s="16">
        <f t="shared" si="15"/>
        <v>-74.95</v>
      </c>
      <c r="L58" s="16">
        <f t="shared" si="15"/>
        <v>18.10999999999997</v>
      </c>
      <c r="M58" s="16">
        <f t="shared" si="15"/>
        <v>-4.320000000000007</v>
      </c>
      <c r="N58" s="16">
        <f t="shared" si="15"/>
        <v>-63.36</v>
      </c>
      <c r="O58" s="16">
        <f t="shared" si="15"/>
        <v>-32.520000000000024</v>
      </c>
      <c r="P58" s="16">
        <f t="shared" si="15"/>
        <v>45.170000000000016</v>
      </c>
      <c r="Q58" s="16">
        <f t="shared" si="15"/>
        <v>8.970000000000056</v>
      </c>
      <c r="R58" s="19"/>
      <c r="S58" s="19"/>
      <c r="T58" s="19"/>
      <c r="U58" s="19"/>
      <c r="V58" s="19"/>
      <c r="W58" s="19"/>
      <c r="X58" s="19"/>
      <c r="Y58" s="19"/>
      <c r="Z58" s="19"/>
    </row>
    <row r="59" spans="1:17" ht="12.75">
      <c r="A59" s="4" t="s">
        <v>119</v>
      </c>
      <c r="B59" s="5" t="s">
        <v>122</v>
      </c>
      <c r="C59" s="18">
        <v>384.27</v>
      </c>
      <c r="D59" s="18">
        <v>461.85</v>
      </c>
      <c r="E59" s="18">
        <v>256.69</v>
      </c>
      <c r="F59" s="8">
        <v>2.71</v>
      </c>
      <c r="G59" s="8">
        <v>0.32</v>
      </c>
      <c r="H59" s="8">
        <v>32.33</v>
      </c>
      <c r="I59" s="8">
        <v>6.49</v>
      </c>
      <c r="J59" s="8">
        <v>24.69</v>
      </c>
      <c r="K59" s="8">
        <v>1.38</v>
      </c>
      <c r="L59" s="8">
        <v>28.4</v>
      </c>
      <c r="M59" s="8">
        <v>1.48</v>
      </c>
      <c r="N59" s="8">
        <v>59.52</v>
      </c>
      <c r="O59" s="8">
        <v>1.66</v>
      </c>
      <c r="P59" s="8">
        <v>42.9</v>
      </c>
      <c r="Q59" s="8">
        <v>54.8</v>
      </c>
    </row>
    <row r="60" spans="1:17" ht="12.75">
      <c r="A60" s="4" t="s">
        <v>120</v>
      </c>
      <c r="B60" s="5" t="s">
        <v>123</v>
      </c>
      <c r="C60" s="18">
        <v>183.4</v>
      </c>
      <c r="D60" s="18">
        <v>169.57</v>
      </c>
      <c r="E60" s="18">
        <v>167.79</v>
      </c>
      <c r="F60" s="8">
        <v>10.8</v>
      </c>
      <c r="G60" s="8">
        <v>5.63</v>
      </c>
      <c r="H60" s="8">
        <v>24.93</v>
      </c>
      <c r="I60" s="8">
        <v>9.98</v>
      </c>
      <c r="J60" s="8">
        <v>4.98</v>
      </c>
      <c r="K60" s="8">
        <v>4.03</v>
      </c>
      <c r="L60" s="8">
        <v>10.42</v>
      </c>
      <c r="M60" s="8">
        <v>5.09</v>
      </c>
      <c r="N60" s="8">
        <v>3.2</v>
      </c>
      <c r="O60" s="8">
        <v>10.98</v>
      </c>
      <c r="P60" s="8">
        <v>12.5</v>
      </c>
      <c r="Q60" s="8">
        <v>65.23</v>
      </c>
    </row>
    <row r="61" spans="1:17" ht="12.75">
      <c r="A61" s="4" t="s">
        <v>121</v>
      </c>
      <c r="B61" s="5" t="s">
        <v>124</v>
      </c>
      <c r="C61" s="18">
        <v>40</v>
      </c>
      <c r="D61" s="18">
        <v>189.74</v>
      </c>
      <c r="E61" s="18">
        <v>160.3</v>
      </c>
      <c r="F61" s="8">
        <v>82.4</v>
      </c>
      <c r="G61" s="8">
        <v>34.15</v>
      </c>
      <c r="H61" s="8">
        <v>15.73</v>
      </c>
      <c r="I61" s="8">
        <v>7.11</v>
      </c>
      <c r="J61" s="8">
        <v>5.5</v>
      </c>
      <c r="K61" s="8">
        <v>2.25</v>
      </c>
      <c r="L61" s="8">
        <v>1.6</v>
      </c>
      <c r="M61" s="8">
        <v>2.79</v>
      </c>
      <c r="N61" s="8">
        <v>0.69</v>
      </c>
      <c r="O61" s="8">
        <v>0.31</v>
      </c>
      <c r="P61" s="8">
        <v>0.56</v>
      </c>
      <c r="Q61" s="8">
        <v>7.21</v>
      </c>
    </row>
    <row r="62" ht="12.75">
      <c r="A62" s="12" t="s">
        <v>134</v>
      </c>
    </row>
    <row r="63" ht="12.75">
      <c r="A63" s="11" t="s">
        <v>125</v>
      </c>
    </row>
    <row r="64" ht="12.75">
      <c r="A64" s="12" t="s">
        <v>116</v>
      </c>
    </row>
    <row r="65" ht="12.75">
      <c r="A65" s="12"/>
    </row>
    <row r="66" ht="12.75">
      <c r="A66" s="14" t="s">
        <v>134</v>
      </c>
    </row>
    <row r="67" ht="12.75">
      <c r="A67" s="14" t="s">
        <v>135</v>
      </c>
    </row>
    <row r="68" ht="12.75">
      <c r="A68" s="1" t="s">
        <v>134</v>
      </c>
    </row>
  </sheetData>
  <mergeCells count="1">
    <mergeCell ref="C5:Q5"/>
  </mergeCells>
  <printOptions/>
  <pageMargins left="0.33" right="0.17" top="0.74" bottom="0.34" header="0" footer="0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11.421875" defaultRowHeight="12.75"/>
  <cols>
    <col min="1" max="1" width="3.28125" style="1" customWidth="1"/>
    <col min="2" max="2" width="43.421875" style="1" bestFit="1" customWidth="1"/>
    <col min="3" max="4" width="11.28125" style="13" bestFit="1" customWidth="1"/>
    <col min="5" max="5" width="12.57421875" style="13" bestFit="1" customWidth="1"/>
    <col min="6" max="6" width="8.57421875" style="13" bestFit="1" customWidth="1"/>
    <col min="7" max="7" width="8.8515625" style="13" bestFit="1" customWidth="1"/>
    <col min="8" max="8" width="9.140625" style="13" bestFit="1" customWidth="1"/>
    <col min="9" max="10" width="8.57421875" style="13" bestFit="1" customWidth="1"/>
    <col min="11" max="13" width="9.140625" style="13" bestFit="1" customWidth="1"/>
    <col min="14" max="14" width="12.421875" style="13" customWidth="1"/>
    <col min="15" max="15" width="8.7109375" style="13" bestFit="1" customWidth="1"/>
    <col min="16" max="16" width="11.8515625" style="13" customWidth="1"/>
    <col min="17" max="17" width="11.140625" style="13" customWidth="1"/>
    <col min="18" max="18" width="2.00390625" style="13" bestFit="1" customWidth="1"/>
    <col min="19" max="26" width="11.421875" style="13" customWidth="1"/>
    <col min="27" max="16384" width="11.421875" style="1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133</v>
      </c>
    </row>
    <row r="4" ht="12.75">
      <c r="A4" s="3" t="s">
        <v>136</v>
      </c>
    </row>
    <row r="5" spans="1:17" ht="12.75">
      <c r="A5" s="1" t="s">
        <v>131</v>
      </c>
      <c r="C5" s="23" t="s">
        <v>134</v>
      </c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2.75">
      <c r="A6" s="2"/>
      <c r="B6" s="2" t="s">
        <v>2</v>
      </c>
      <c r="C6" s="22" t="s">
        <v>126</v>
      </c>
      <c r="D6" s="22" t="s">
        <v>127</v>
      </c>
      <c r="E6" s="22" t="s">
        <v>128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2" t="s">
        <v>12</v>
      </c>
      <c r="P6" s="22" t="s">
        <v>13</v>
      </c>
      <c r="Q6" s="22" t="s">
        <v>14</v>
      </c>
    </row>
    <row r="7" spans="1:26" s="17" customFormat="1" ht="15.75">
      <c r="A7" s="9" t="s">
        <v>15</v>
      </c>
      <c r="B7" s="15" t="s">
        <v>16</v>
      </c>
      <c r="C7" s="16">
        <f aca="true" t="shared" si="0" ref="C7:Q7">C8+C20</f>
        <v>1093.96</v>
      </c>
      <c r="D7" s="16">
        <f t="shared" si="0"/>
        <v>1110.89</v>
      </c>
      <c r="E7" s="16">
        <f t="shared" si="0"/>
        <v>1041.31</v>
      </c>
      <c r="F7" s="16">
        <f t="shared" si="0"/>
        <v>46.35</v>
      </c>
      <c r="G7" s="16">
        <f t="shared" si="0"/>
        <v>51.36</v>
      </c>
      <c r="H7" s="16">
        <f t="shared" si="0"/>
        <v>102.02</v>
      </c>
      <c r="I7" s="16">
        <f t="shared" si="0"/>
        <v>58.33</v>
      </c>
      <c r="J7" s="16">
        <f t="shared" si="0"/>
        <v>61.36</v>
      </c>
      <c r="K7" s="16">
        <f t="shared" si="0"/>
        <v>57.120000000000005</v>
      </c>
      <c r="L7" s="16">
        <f t="shared" si="0"/>
        <v>125.08999999999999</v>
      </c>
      <c r="M7" s="16">
        <f t="shared" si="0"/>
        <v>110.47</v>
      </c>
      <c r="N7" s="16">
        <f t="shared" si="0"/>
        <v>54.36</v>
      </c>
      <c r="O7" s="16">
        <f t="shared" si="0"/>
        <v>61.620000000000005</v>
      </c>
      <c r="P7" s="16">
        <f t="shared" si="0"/>
        <v>164.4</v>
      </c>
      <c r="Q7" s="16">
        <f t="shared" si="0"/>
        <v>148.83</v>
      </c>
      <c r="R7" s="19"/>
      <c r="S7" s="19"/>
      <c r="T7" s="19"/>
      <c r="U7" s="19"/>
      <c r="V7" s="19"/>
      <c r="W7" s="19"/>
      <c r="X7" s="19"/>
      <c r="Y7" s="19"/>
      <c r="Z7" s="19"/>
    </row>
    <row r="8" spans="1:17" ht="12.75">
      <c r="A8" s="9" t="s">
        <v>17</v>
      </c>
      <c r="B8" s="10" t="s">
        <v>18</v>
      </c>
      <c r="C8" s="6">
        <f aca="true" t="shared" si="1" ref="C8:Q8">C9+C15</f>
        <v>483.62</v>
      </c>
      <c r="D8" s="6">
        <f t="shared" si="1"/>
        <v>500.55</v>
      </c>
      <c r="E8" s="6">
        <f t="shared" si="1"/>
        <v>442.81</v>
      </c>
      <c r="F8" s="6">
        <f t="shared" si="1"/>
        <v>8.76</v>
      </c>
      <c r="G8" s="6">
        <f t="shared" si="1"/>
        <v>9.13</v>
      </c>
      <c r="H8" s="6">
        <f t="shared" si="1"/>
        <v>39.29</v>
      </c>
      <c r="I8" s="6">
        <f t="shared" si="1"/>
        <v>7.37</v>
      </c>
      <c r="J8" s="6">
        <f t="shared" si="1"/>
        <v>10.02</v>
      </c>
      <c r="K8" s="6">
        <f t="shared" si="1"/>
        <v>11.91</v>
      </c>
      <c r="L8" s="6">
        <f t="shared" si="1"/>
        <v>72.53999999999999</v>
      </c>
      <c r="M8" s="6">
        <f t="shared" si="1"/>
        <v>63.17</v>
      </c>
      <c r="N8" s="6">
        <f t="shared" si="1"/>
        <v>19.45</v>
      </c>
      <c r="O8" s="6">
        <f t="shared" si="1"/>
        <v>10.41</v>
      </c>
      <c r="P8" s="6">
        <f t="shared" si="1"/>
        <v>111.81</v>
      </c>
      <c r="Q8" s="6">
        <f t="shared" si="1"/>
        <v>78.96000000000001</v>
      </c>
    </row>
    <row r="9" spans="1:17" ht="12.75">
      <c r="A9" s="9" t="s">
        <v>19</v>
      </c>
      <c r="B9" s="10" t="s">
        <v>20</v>
      </c>
      <c r="C9" s="6">
        <f aca="true" t="shared" si="2" ref="C9:Q9">SUM(C10:C14)</f>
        <v>378.36</v>
      </c>
      <c r="D9" s="6">
        <f t="shared" si="2"/>
        <v>395.22</v>
      </c>
      <c r="E9" s="6">
        <f t="shared" si="2"/>
        <v>275.97</v>
      </c>
      <c r="F9" s="6">
        <f t="shared" si="2"/>
        <v>-0.01</v>
      </c>
      <c r="G9" s="6">
        <f t="shared" si="2"/>
        <v>-0.01</v>
      </c>
      <c r="H9" s="6">
        <f t="shared" si="2"/>
        <v>23.81</v>
      </c>
      <c r="I9" s="6">
        <f t="shared" si="2"/>
        <v>-0.05</v>
      </c>
      <c r="J9" s="6">
        <f t="shared" si="2"/>
        <v>0</v>
      </c>
      <c r="K9" s="6">
        <f t="shared" si="2"/>
        <v>0.1</v>
      </c>
      <c r="L9" s="6">
        <f t="shared" si="2"/>
        <v>58.529999999999994</v>
      </c>
      <c r="M9" s="6">
        <f t="shared" si="2"/>
        <v>49.470000000000006</v>
      </c>
      <c r="N9" s="6">
        <f t="shared" si="2"/>
        <v>0</v>
      </c>
      <c r="O9" s="6">
        <f t="shared" si="2"/>
        <v>-0.03</v>
      </c>
      <c r="P9" s="6">
        <f t="shared" si="2"/>
        <v>97.29</v>
      </c>
      <c r="Q9" s="6">
        <f t="shared" si="2"/>
        <v>46.89000000000001</v>
      </c>
    </row>
    <row r="10" spans="1:17" ht="12.75">
      <c r="A10" s="4" t="s">
        <v>21</v>
      </c>
      <c r="B10" s="5" t="s">
        <v>22</v>
      </c>
      <c r="C10" s="7">
        <v>205.22</v>
      </c>
      <c r="D10" s="7">
        <v>222.08</v>
      </c>
      <c r="E10" s="7">
        <v>131.75</v>
      </c>
      <c r="F10" s="7">
        <v>-0.01</v>
      </c>
      <c r="G10" s="7">
        <v>0</v>
      </c>
      <c r="H10" s="7">
        <v>14.73</v>
      </c>
      <c r="I10" s="7">
        <v>-0.05</v>
      </c>
      <c r="J10" s="7">
        <v>0</v>
      </c>
      <c r="K10" s="7">
        <v>0.02</v>
      </c>
      <c r="L10" s="7">
        <v>31.63</v>
      </c>
      <c r="M10" s="7">
        <v>19.8</v>
      </c>
      <c r="N10" s="7">
        <v>0</v>
      </c>
      <c r="O10" s="7">
        <v>0</v>
      </c>
      <c r="P10" s="7">
        <v>38.46</v>
      </c>
      <c r="Q10" s="7">
        <v>27.19</v>
      </c>
    </row>
    <row r="11" spans="1:17" ht="12.75">
      <c r="A11" s="4" t="s">
        <v>23</v>
      </c>
      <c r="B11" s="5" t="s">
        <v>24</v>
      </c>
      <c r="C11" s="7">
        <v>54.96</v>
      </c>
      <c r="D11" s="7">
        <v>54.96</v>
      </c>
      <c r="E11" s="7">
        <v>50.84</v>
      </c>
      <c r="F11" s="7">
        <v>0</v>
      </c>
      <c r="G11" s="7">
        <v>0</v>
      </c>
      <c r="H11" s="7">
        <v>1.96</v>
      </c>
      <c r="I11" s="7">
        <v>0</v>
      </c>
      <c r="J11" s="7">
        <v>0</v>
      </c>
      <c r="K11" s="7">
        <v>0.01</v>
      </c>
      <c r="L11" s="7">
        <v>7.92</v>
      </c>
      <c r="M11" s="7">
        <v>10.69</v>
      </c>
      <c r="N11" s="7">
        <v>0</v>
      </c>
      <c r="O11" s="7">
        <v>0</v>
      </c>
      <c r="P11" s="7">
        <v>24.69</v>
      </c>
      <c r="Q11" s="7">
        <v>5.57</v>
      </c>
    </row>
    <row r="12" spans="1:17" ht="12.75">
      <c r="A12" s="4" t="s">
        <v>25</v>
      </c>
      <c r="B12" s="5" t="s">
        <v>26</v>
      </c>
      <c r="C12" s="7">
        <v>51.98</v>
      </c>
      <c r="D12" s="7">
        <v>51.98</v>
      </c>
      <c r="E12" s="7">
        <v>47.46</v>
      </c>
      <c r="F12" s="7">
        <v>0</v>
      </c>
      <c r="G12" s="7">
        <v>-0.01</v>
      </c>
      <c r="H12" s="7">
        <v>1.73</v>
      </c>
      <c r="I12" s="7">
        <v>0</v>
      </c>
      <c r="J12" s="7">
        <v>0</v>
      </c>
      <c r="K12" s="7">
        <v>0.03</v>
      </c>
      <c r="L12" s="7">
        <v>10.69</v>
      </c>
      <c r="M12" s="7">
        <v>10.17</v>
      </c>
      <c r="N12" s="7">
        <v>0</v>
      </c>
      <c r="O12" s="7">
        <v>0</v>
      </c>
      <c r="P12" s="7">
        <v>18.31</v>
      </c>
      <c r="Q12" s="7">
        <v>6.54</v>
      </c>
    </row>
    <row r="13" spans="1:17" ht="12.75">
      <c r="A13" s="4" t="s">
        <v>27</v>
      </c>
      <c r="B13" s="5" t="s">
        <v>28</v>
      </c>
      <c r="C13" s="7">
        <v>56.15</v>
      </c>
      <c r="D13" s="7">
        <v>56.15</v>
      </c>
      <c r="E13" s="7">
        <v>43.63</v>
      </c>
      <c r="F13" s="7">
        <v>0</v>
      </c>
      <c r="G13" s="7">
        <v>0</v>
      </c>
      <c r="H13" s="7">
        <v>4.83</v>
      </c>
      <c r="I13" s="7">
        <v>0</v>
      </c>
      <c r="J13" s="7">
        <v>0</v>
      </c>
      <c r="K13" s="7">
        <v>0.04</v>
      </c>
      <c r="L13" s="7">
        <v>7.62</v>
      </c>
      <c r="M13" s="7">
        <v>8.55</v>
      </c>
      <c r="N13" s="7">
        <v>0</v>
      </c>
      <c r="O13" s="7">
        <v>-0.03</v>
      </c>
      <c r="P13" s="7">
        <v>15.3</v>
      </c>
      <c r="Q13" s="7">
        <v>7.31</v>
      </c>
    </row>
    <row r="14" spans="1:17" ht="12.75">
      <c r="A14" s="4" t="s">
        <v>29</v>
      </c>
      <c r="B14" s="5" t="s">
        <v>30</v>
      </c>
      <c r="C14" s="7">
        <v>10.05</v>
      </c>
      <c r="D14" s="7">
        <v>10.05</v>
      </c>
      <c r="E14" s="7">
        <v>2.29</v>
      </c>
      <c r="F14" s="7">
        <v>0</v>
      </c>
      <c r="G14" s="7">
        <v>0</v>
      </c>
      <c r="H14" s="7">
        <v>0.56</v>
      </c>
      <c r="I14" s="7">
        <v>0</v>
      </c>
      <c r="J14" s="7">
        <v>0</v>
      </c>
      <c r="K14" s="7">
        <v>0</v>
      </c>
      <c r="L14" s="7">
        <v>0.67</v>
      </c>
      <c r="M14" s="7">
        <v>0.26</v>
      </c>
      <c r="N14" s="7">
        <v>0</v>
      </c>
      <c r="O14" s="7">
        <v>0</v>
      </c>
      <c r="P14" s="7">
        <v>0.53</v>
      </c>
      <c r="Q14" s="7">
        <v>0.28</v>
      </c>
    </row>
    <row r="15" spans="1:17" ht="12.75">
      <c r="A15" s="9" t="s">
        <v>31</v>
      </c>
      <c r="B15" s="10" t="s">
        <v>32</v>
      </c>
      <c r="C15" s="6">
        <f aca="true" t="shared" si="3" ref="C15:Q15">SUM(C16:C19)</f>
        <v>105.26</v>
      </c>
      <c r="D15" s="6">
        <f t="shared" si="3"/>
        <v>105.33</v>
      </c>
      <c r="E15" s="6">
        <f t="shared" si="3"/>
        <v>166.83999999999997</v>
      </c>
      <c r="F15" s="6">
        <f t="shared" si="3"/>
        <v>8.77</v>
      </c>
      <c r="G15" s="6">
        <f t="shared" si="3"/>
        <v>9.14</v>
      </c>
      <c r="H15" s="6">
        <f t="shared" si="3"/>
        <v>15.48</v>
      </c>
      <c r="I15" s="6">
        <f t="shared" si="3"/>
        <v>7.42</v>
      </c>
      <c r="J15" s="6">
        <f t="shared" si="3"/>
        <v>10.02</v>
      </c>
      <c r="K15" s="6">
        <f t="shared" si="3"/>
        <v>11.81</v>
      </c>
      <c r="L15" s="6">
        <f t="shared" si="3"/>
        <v>14.01</v>
      </c>
      <c r="M15" s="6">
        <f t="shared" si="3"/>
        <v>13.7</v>
      </c>
      <c r="N15" s="6">
        <f t="shared" si="3"/>
        <v>19.45</v>
      </c>
      <c r="O15" s="6">
        <f t="shared" si="3"/>
        <v>10.44</v>
      </c>
      <c r="P15" s="6">
        <f t="shared" si="3"/>
        <v>14.52</v>
      </c>
      <c r="Q15" s="6">
        <f t="shared" si="3"/>
        <v>32.07</v>
      </c>
    </row>
    <row r="16" spans="1:17" ht="12.75">
      <c r="A16" s="4" t="s">
        <v>33</v>
      </c>
      <c r="B16" s="5" t="s">
        <v>34</v>
      </c>
      <c r="C16" s="7">
        <v>73.34</v>
      </c>
      <c r="D16" s="7">
        <v>73.34</v>
      </c>
      <c r="E16" s="7">
        <v>115.58</v>
      </c>
      <c r="F16" s="7">
        <v>8.65</v>
      </c>
      <c r="G16" s="7">
        <v>9.05</v>
      </c>
      <c r="H16" s="7">
        <v>9.12</v>
      </c>
      <c r="I16" s="7">
        <v>7.25</v>
      </c>
      <c r="J16" s="7">
        <v>11.08</v>
      </c>
      <c r="K16" s="7">
        <v>9.22</v>
      </c>
      <c r="L16" s="7">
        <v>9.79</v>
      </c>
      <c r="M16" s="7">
        <v>9.77</v>
      </c>
      <c r="N16" s="7">
        <v>10.46</v>
      </c>
      <c r="O16" s="7">
        <v>9.78</v>
      </c>
      <c r="P16" s="7">
        <v>10.9</v>
      </c>
      <c r="Q16" s="7">
        <v>10.52</v>
      </c>
    </row>
    <row r="17" spans="1:17" ht="12.75">
      <c r="A17" s="4" t="s">
        <v>35</v>
      </c>
      <c r="B17" s="5" t="s">
        <v>36</v>
      </c>
      <c r="C17" s="7">
        <v>10.21</v>
      </c>
      <c r="D17" s="7">
        <v>10.17</v>
      </c>
      <c r="E17" s="7">
        <v>8.41</v>
      </c>
      <c r="F17" s="7">
        <v>0.01</v>
      </c>
      <c r="G17" s="7">
        <v>0.01</v>
      </c>
      <c r="H17" s="7">
        <v>0.72</v>
      </c>
      <c r="I17" s="7">
        <v>0.02</v>
      </c>
      <c r="J17" s="7">
        <v>0.04</v>
      </c>
      <c r="K17" s="7">
        <v>0.04</v>
      </c>
      <c r="L17" s="7">
        <v>2.3</v>
      </c>
      <c r="M17" s="7">
        <v>1.4</v>
      </c>
      <c r="N17" s="7">
        <v>0.04</v>
      </c>
      <c r="O17" s="7">
        <v>0.02</v>
      </c>
      <c r="P17" s="7">
        <v>1.24</v>
      </c>
      <c r="Q17" s="7">
        <v>2.56</v>
      </c>
    </row>
    <row r="18" spans="1:17" ht="12.75">
      <c r="A18" s="4" t="s">
        <v>37</v>
      </c>
      <c r="B18" s="5" t="s">
        <v>38</v>
      </c>
      <c r="C18" s="7">
        <v>15.05</v>
      </c>
      <c r="D18" s="7">
        <v>15.05</v>
      </c>
      <c r="E18" s="7">
        <v>13.87</v>
      </c>
      <c r="F18" s="7">
        <v>0</v>
      </c>
      <c r="G18" s="7">
        <v>0</v>
      </c>
      <c r="H18" s="7">
        <v>2.4</v>
      </c>
      <c r="I18" s="7">
        <v>0</v>
      </c>
      <c r="J18" s="7">
        <v>1</v>
      </c>
      <c r="K18" s="7">
        <v>2.4</v>
      </c>
      <c r="L18" s="7">
        <v>1</v>
      </c>
      <c r="M18" s="7">
        <v>2</v>
      </c>
      <c r="N18" s="7">
        <v>4.07</v>
      </c>
      <c r="O18" s="7">
        <v>0</v>
      </c>
      <c r="P18" s="7">
        <v>0.5</v>
      </c>
      <c r="Q18" s="7">
        <v>0.5</v>
      </c>
    </row>
    <row r="19" spans="1:17" ht="12.75">
      <c r="A19" s="4" t="s">
        <v>39</v>
      </c>
      <c r="B19" s="5" t="s">
        <v>40</v>
      </c>
      <c r="C19" s="7">
        <v>6.66</v>
      </c>
      <c r="D19" s="7">
        <v>6.77</v>
      </c>
      <c r="E19" s="7">
        <v>28.98</v>
      </c>
      <c r="F19" s="7">
        <v>0.11</v>
      </c>
      <c r="G19" s="7">
        <v>0.08</v>
      </c>
      <c r="H19" s="7">
        <v>3.24</v>
      </c>
      <c r="I19" s="7">
        <v>0.15</v>
      </c>
      <c r="J19" s="7">
        <v>-2.1</v>
      </c>
      <c r="K19" s="7">
        <v>0.15</v>
      </c>
      <c r="L19" s="7">
        <v>0.92</v>
      </c>
      <c r="M19" s="7">
        <v>0.53</v>
      </c>
      <c r="N19" s="7">
        <v>4.88</v>
      </c>
      <c r="O19" s="7">
        <v>0.64</v>
      </c>
      <c r="P19" s="7">
        <v>1.88</v>
      </c>
      <c r="Q19" s="7">
        <v>18.49</v>
      </c>
    </row>
    <row r="20" spans="1:17" ht="12.75">
      <c r="A20" s="9" t="s">
        <v>41</v>
      </c>
      <c r="B20" s="10" t="s">
        <v>42</v>
      </c>
      <c r="C20" s="6">
        <f aca="true" t="shared" si="4" ref="C20:Q20">SUM(C21:C25)</f>
        <v>610.34</v>
      </c>
      <c r="D20" s="6">
        <f t="shared" si="4"/>
        <v>610.34</v>
      </c>
      <c r="E20" s="6">
        <f t="shared" si="4"/>
        <v>598.5</v>
      </c>
      <c r="F20" s="6">
        <f t="shared" si="4"/>
        <v>37.59</v>
      </c>
      <c r="G20" s="6">
        <f t="shared" si="4"/>
        <v>42.23</v>
      </c>
      <c r="H20" s="6">
        <f t="shared" si="4"/>
        <v>62.73</v>
      </c>
      <c r="I20" s="6">
        <f t="shared" si="4"/>
        <v>50.96</v>
      </c>
      <c r="J20" s="6">
        <f t="shared" si="4"/>
        <v>51.339999999999996</v>
      </c>
      <c r="K20" s="6">
        <f t="shared" si="4"/>
        <v>45.21</v>
      </c>
      <c r="L20" s="6">
        <f t="shared" si="4"/>
        <v>52.55</v>
      </c>
      <c r="M20" s="6">
        <f t="shared" si="4"/>
        <v>47.3</v>
      </c>
      <c r="N20" s="6">
        <f t="shared" si="4"/>
        <v>34.91</v>
      </c>
      <c r="O20" s="6">
        <f t="shared" si="4"/>
        <v>51.21</v>
      </c>
      <c r="P20" s="6">
        <f t="shared" si="4"/>
        <v>52.589999999999996</v>
      </c>
      <c r="Q20" s="6">
        <f t="shared" si="4"/>
        <v>69.87</v>
      </c>
    </row>
    <row r="21" spans="1:17" ht="12.75">
      <c r="A21" s="4" t="s">
        <v>43</v>
      </c>
      <c r="B21" s="5" t="s">
        <v>44</v>
      </c>
      <c r="C21" s="7">
        <v>479.92</v>
      </c>
      <c r="D21" s="7">
        <v>479.92</v>
      </c>
      <c r="E21" s="7">
        <v>481.01</v>
      </c>
      <c r="F21" s="7">
        <v>31.46</v>
      </c>
      <c r="G21" s="7">
        <v>32.55</v>
      </c>
      <c r="H21" s="7">
        <v>52.47</v>
      </c>
      <c r="I21" s="7">
        <v>40.03</v>
      </c>
      <c r="J21" s="7">
        <v>40.69</v>
      </c>
      <c r="K21" s="7">
        <v>35.06</v>
      </c>
      <c r="L21" s="7">
        <v>43.71</v>
      </c>
      <c r="M21" s="7">
        <v>37.98</v>
      </c>
      <c r="N21" s="7">
        <v>27.31</v>
      </c>
      <c r="O21" s="7">
        <v>41.81</v>
      </c>
      <c r="P21" s="7">
        <v>41.23</v>
      </c>
      <c r="Q21" s="7">
        <v>56.71</v>
      </c>
    </row>
    <row r="22" spans="1:17" ht="12.75">
      <c r="A22" s="4" t="s">
        <v>45</v>
      </c>
      <c r="B22" s="5" t="s">
        <v>46</v>
      </c>
      <c r="C22" s="7">
        <v>121.82</v>
      </c>
      <c r="D22" s="7">
        <v>121.82</v>
      </c>
      <c r="E22" s="7">
        <v>117.49</v>
      </c>
      <c r="F22" s="7">
        <v>6.13</v>
      </c>
      <c r="G22" s="7">
        <v>9.68</v>
      </c>
      <c r="H22" s="7">
        <v>10.26</v>
      </c>
      <c r="I22" s="7">
        <v>10.93</v>
      </c>
      <c r="J22" s="7">
        <v>10.65</v>
      </c>
      <c r="K22" s="7">
        <v>10.15</v>
      </c>
      <c r="L22" s="7">
        <v>8.84</v>
      </c>
      <c r="M22" s="7">
        <v>9.32</v>
      </c>
      <c r="N22" s="7">
        <v>7.6</v>
      </c>
      <c r="O22" s="7">
        <v>9.4</v>
      </c>
      <c r="P22" s="7">
        <v>11.36</v>
      </c>
      <c r="Q22" s="7">
        <v>13.16</v>
      </c>
    </row>
    <row r="23" spans="1:17" ht="12.75">
      <c r="A23" s="4" t="s">
        <v>47</v>
      </c>
      <c r="B23" s="5" t="s">
        <v>117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ht="12.75">
      <c r="A24" s="4" t="s">
        <v>48</v>
      </c>
      <c r="B24" s="5" t="s">
        <v>49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1:17" ht="12.75">
      <c r="A25" s="4" t="s">
        <v>50</v>
      </c>
      <c r="B25" s="5" t="s">
        <v>51</v>
      </c>
      <c r="C25" s="7">
        <v>8.6</v>
      </c>
      <c r="D25" s="7">
        <v>8.6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26" s="17" customFormat="1" ht="15.75">
      <c r="A26" s="9" t="s">
        <v>52</v>
      </c>
      <c r="B26" s="15" t="s">
        <v>53</v>
      </c>
      <c r="C26" s="16">
        <f aca="true" t="shared" si="5" ref="C26:Q26">C27+C28+C29+C30+C31+C32+C38</f>
        <v>1221.39</v>
      </c>
      <c r="D26" s="16">
        <f t="shared" si="5"/>
        <v>1270.05</v>
      </c>
      <c r="E26" s="16">
        <f t="shared" si="5"/>
        <v>1230.74</v>
      </c>
      <c r="F26" s="16">
        <f t="shared" si="5"/>
        <v>85.66000000000001</v>
      </c>
      <c r="G26" s="16">
        <f t="shared" si="5"/>
        <v>89.97</v>
      </c>
      <c r="H26" s="16">
        <f t="shared" si="5"/>
        <v>97.06000000000002</v>
      </c>
      <c r="I26" s="16">
        <f t="shared" si="5"/>
        <v>85.92</v>
      </c>
      <c r="J26" s="16">
        <f t="shared" si="5"/>
        <v>95.87</v>
      </c>
      <c r="K26" s="16">
        <f t="shared" si="5"/>
        <v>114.58000000000001</v>
      </c>
      <c r="L26" s="16">
        <f t="shared" si="5"/>
        <v>102.55</v>
      </c>
      <c r="M26" s="16">
        <f t="shared" si="5"/>
        <v>105.21</v>
      </c>
      <c r="N26" s="16">
        <f t="shared" si="5"/>
        <v>93.24</v>
      </c>
      <c r="O26" s="16">
        <f t="shared" si="5"/>
        <v>87.2</v>
      </c>
      <c r="P26" s="16">
        <f t="shared" si="5"/>
        <v>98.02</v>
      </c>
      <c r="Q26" s="16">
        <f t="shared" si="5"/>
        <v>175.45000000000002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1:17" ht="12.75">
      <c r="A27" s="4" t="s">
        <v>54</v>
      </c>
      <c r="B27" s="5" t="s">
        <v>55</v>
      </c>
      <c r="C27" s="7">
        <v>727.09</v>
      </c>
      <c r="D27" s="7">
        <v>739.44</v>
      </c>
      <c r="E27" s="7">
        <v>728.92</v>
      </c>
      <c r="F27" s="7">
        <v>52.4</v>
      </c>
      <c r="G27" s="7">
        <v>54.6</v>
      </c>
      <c r="H27" s="7">
        <v>55.28</v>
      </c>
      <c r="I27" s="7">
        <v>55.71</v>
      </c>
      <c r="J27" s="7">
        <v>57.41</v>
      </c>
      <c r="K27" s="7">
        <v>80.42</v>
      </c>
      <c r="L27" s="7">
        <v>56.89</v>
      </c>
      <c r="M27" s="7">
        <v>56.23</v>
      </c>
      <c r="N27" s="7">
        <v>56.74</v>
      </c>
      <c r="O27" s="7">
        <v>56.91</v>
      </c>
      <c r="P27" s="7">
        <v>58.49</v>
      </c>
      <c r="Q27" s="7">
        <v>87.84</v>
      </c>
    </row>
    <row r="28" spans="1:17" ht="12.75">
      <c r="A28" s="4" t="s">
        <v>56</v>
      </c>
      <c r="B28" s="5" t="s">
        <v>57</v>
      </c>
      <c r="C28" s="7">
        <v>24.99</v>
      </c>
      <c r="D28" s="7">
        <v>26.89</v>
      </c>
      <c r="E28" s="7">
        <v>26.52</v>
      </c>
      <c r="F28" s="7">
        <v>0.62</v>
      </c>
      <c r="G28" s="7">
        <v>1.36</v>
      </c>
      <c r="H28" s="7">
        <v>2.14</v>
      </c>
      <c r="I28" s="7">
        <v>1.65</v>
      </c>
      <c r="J28" s="7">
        <v>2.61</v>
      </c>
      <c r="K28" s="7">
        <v>2.87</v>
      </c>
      <c r="L28" s="7">
        <v>2.33</v>
      </c>
      <c r="M28" s="7">
        <v>2.57</v>
      </c>
      <c r="N28" s="7">
        <v>1.4</v>
      </c>
      <c r="O28" s="7">
        <v>2.02</v>
      </c>
      <c r="P28" s="7">
        <v>2.16</v>
      </c>
      <c r="Q28" s="7">
        <v>4.79</v>
      </c>
    </row>
    <row r="29" spans="1:17" ht="12.75">
      <c r="A29" s="4" t="s">
        <v>58</v>
      </c>
      <c r="B29" s="5" t="s">
        <v>59</v>
      </c>
      <c r="C29" s="7">
        <v>33.46</v>
      </c>
      <c r="D29" s="7">
        <v>39.71</v>
      </c>
      <c r="E29" s="7">
        <v>38.41</v>
      </c>
      <c r="F29" s="7">
        <v>0.39</v>
      </c>
      <c r="G29" s="7">
        <v>0.93</v>
      </c>
      <c r="H29" s="7">
        <v>2.46</v>
      </c>
      <c r="I29" s="7">
        <v>1.53</v>
      </c>
      <c r="J29" s="7">
        <v>3.41</v>
      </c>
      <c r="K29" s="7">
        <v>2.94</v>
      </c>
      <c r="L29" s="7">
        <v>3.51</v>
      </c>
      <c r="M29" s="7">
        <v>4.91</v>
      </c>
      <c r="N29" s="7">
        <v>2.72</v>
      </c>
      <c r="O29" s="7">
        <v>4.15</v>
      </c>
      <c r="P29" s="7">
        <v>4.22</v>
      </c>
      <c r="Q29" s="7">
        <v>7.23</v>
      </c>
    </row>
    <row r="30" spans="1:17" ht="12.75">
      <c r="A30" s="4" t="s">
        <v>60</v>
      </c>
      <c r="B30" s="5" t="s">
        <v>61</v>
      </c>
      <c r="C30" s="7">
        <v>84.76</v>
      </c>
      <c r="D30" s="7">
        <v>85.01</v>
      </c>
      <c r="E30" s="7">
        <v>77.39</v>
      </c>
      <c r="F30" s="7">
        <v>2.11</v>
      </c>
      <c r="G30" s="7">
        <v>2.3</v>
      </c>
      <c r="H30" s="7">
        <v>6.22</v>
      </c>
      <c r="I30" s="7">
        <v>3.9</v>
      </c>
      <c r="J30" s="7">
        <v>4.01</v>
      </c>
      <c r="K30" s="7">
        <v>5.82</v>
      </c>
      <c r="L30" s="7">
        <v>3.37</v>
      </c>
      <c r="M30" s="7">
        <v>6.27</v>
      </c>
      <c r="N30" s="7">
        <v>6.15</v>
      </c>
      <c r="O30" s="7">
        <v>6.14</v>
      </c>
      <c r="P30" s="7">
        <v>6.62</v>
      </c>
      <c r="Q30" s="7">
        <v>24.45</v>
      </c>
    </row>
    <row r="31" spans="1:17" ht="12.75">
      <c r="A31" s="4" t="s">
        <v>62</v>
      </c>
      <c r="B31" s="5" t="s">
        <v>63</v>
      </c>
      <c r="C31" s="7">
        <v>84.97</v>
      </c>
      <c r="D31" s="7">
        <v>98.94</v>
      </c>
      <c r="E31" s="7">
        <v>97.64</v>
      </c>
      <c r="F31" s="7">
        <v>15.12</v>
      </c>
      <c r="G31" s="7">
        <v>14.62</v>
      </c>
      <c r="H31" s="7">
        <v>2.22</v>
      </c>
      <c r="I31" s="7">
        <v>3.85</v>
      </c>
      <c r="J31" s="7">
        <v>3.3</v>
      </c>
      <c r="K31" s="7">
        <v>3.08</v>
      </c>
      <c r="L31" s="7">
        <v>14.53</v>
      </c>
      <c r="M31" s="7">
        <v>16.21</v>
      </c>
      <c r="N31" s="7">
        <v>1.77</v>
      </c>
      <c r="O31" s="7">
        <v>3.02</v>
      </c>
      <c r="P31" s="7">
        <v>4.05</v>
      </c>
      <c r="Q31" s="7">
        <v>15.87</v>
      </c>
    </row>
    <row r="32" spans="1:17" ht="12.75">
      <c r="A32" s="9" t="s">
        <v>64</v>
      </c>
      <c r="B32" s="10" t="s">
        <v>65</v>
      </c>
      <c r="C32" s="6">
        <f aca="true" t="shared" si="6" ref="C32:Q32">SUM(C34:C37)</f>
        <v>264.09999999999997</v>
      </c>
      <c r="D32" s="6">
        <f t="shared" si="6"/>
        <v>278.08</v>
      </c>
      <c r="E32" s="6">
        <f t="shared" si="6"/>
        <v>260.72</v>
      </c>
      <c r="F32" s="6">
        <f t="shared" si="6"/>
        <v>15.01</v>
      </c>
      <c r="G32" s="6">
        <f t="shared" si="6"/>
        <v>16.11</v>
      </c>
      <c r="H32" s="6">
        <f t="shared" si="6"/>
        <v>28.730000000000004</v>
      </c>
      <c r="I32" s="6">
        <f t="shared" si="6"/>
        <v>19.25</v>
      </c>
      <c r="J32" s="6">
        <f t="shared" si="6"/>
        <v>25.009999999999998</v>
      </c>
      <c r="K32" s="6">
        <f t="shared" si="6"/>
        <v>19.439999999999998</v>
      </c>
      <c r="L32" s="6">
        <f t="shared" si="6"/>
        <v>21.91</v>
      </c>
      <c r="M32" s="6">
        <f t="shared" si="6"/>
        <v>18.95</v>
      </c>
      <c r="N32" s="6">
        <f t="shared" si="6"/>
        <v>24.189999999999998</v>
      </c>
      <c r="O32" s="6">
        <f t="shared" si="6"/>
        <v>14.92</v>
      </c>
      <c r="P32" s="6">
        <f t="shared" si="6"/>
        <v>22.21</v>
      </c>
      <c r="Q32" s="6">
        <f t="shared" si="6"/>
        <v>35</v>
      </c>
    </row>
    <row r="33" spans="1:17" ht="12.75">
      <c r="A33" s="9" t="s">
        <v>66</v>
      </c>
      <c r="B33" s="10" t="s">
        <v>67</v>
      </c>
      <c r="C33" s="6">
        <f aca="true" t="shared" si="7" ref="C33:Q33">SUM(C34:C35)</f>
        <v>170.89</v>
      </c>
      <c r="D33" s="6">
        <f t="shared" si="7"/>
        <v>169.95</v>
      </c>
      <c r="E33" s="6">
        <f t="shared" si="7"/>
        <v>156.8</v>
      </c>
      <c r="F33" s="6">
        <f t="shared" si="7"/>
        <v>10.92</v>
      </c>
      <c r="G33" s="6">
        <f t="shared" si="7"/>
        <v>11.48</v>
      </c>
      <c r="H33" s="6">
        <f t="shared" si="7"/>
        <v>19.87</v>
      </c>
      <c r="I33" s="6">
        <f t="shared" si="7"/>
        <v>13.53</v>
      </c>
      <c r="J33" s="6">
        <f t="shared" si="7"/>
        <v>15.61</v>
      </c>
      <c r="K33" s="6">
        <f t="shared" si="7"/>
        <v>12.47</v>
      </c>
      <c r="L33" s="6">
        <f t="shared" si="7"/>
        <v>14.96</v>
      </c>
      <c r="M33" s="6">
        <f t="shared" si="7"/>
        <v>13.2</v>
      </c>
      <c r="N33" s="6">
        <f t="shared" si="7"/>
        <v>15.23</v>
      </c>
      <c r="O33" s="6">
        <f t="shared" si="7"/>
        <v>12.44</v>
      </c>
      <c r="P33" s="6">
        <f t="shared" si="7"/>
        <v>12.39</v>
      </c>
      <c r="Q33" s="6">
        <f t="shared" si="7"/>
        <v>4.7</v>
      </c>
    </row>
    <row r="34" spans="1:17" ht="12.75">
      <c r="A34" s="4" t="s">
        <v>68</v>
      </c>
      <c r="B34" s="5" t="s">
        <v>69</v>
      </c>
      <c r="C34" s="7">
        <v>170.89</v>
      </c>
      <c r="D34" s="7">
        <v>169.95</v>
      </c>
      <c r="E34" s="7">
        <v>156.8</v>
      </c>
      <c r="F34" s="7">
        <v>10.92</v>
      </c>
      <c r="G34" s="7">
        <v>11.48</v>
      </c>
      <c r="H34" s="7">
        <v>19.87</v>
      </c>
      <c r="I34" s="7">
        <v>13.53</v>
      </c>
      <c r="J34" s="7">
        <v>15.61</v>
      </c>
      <c r="K34" s="7">
        <v>12.47</v>
      </c>
      <c r="L34" s="7">
        <v>14.96</v>
      </c>
      <c r="M34" s="7">
        <v>13.2</v>
      </c>
      <c r="N34" s="7">
        <v>15.23</v>
      </c>
      <c r="O34" s="7">
        <v>12.44</v>
      </c>
      <c r="P34" s="7">
        <v>12.39</v>
      </c>
      <c r="Q34" s="7">
        <v>4.7</v>
      </c>
    </row>
    <row r="35" spans="1:17" ht="12.75">
      <c r="A35" s="4" t="s">
        <v>70</v>
      </c>
      <c r="B35" s="5" t="s">
        <v>71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1:17" ht="12.75">
      <c r="A36" s="4" t="s">
        <v>72</v>
      </c>
      <c r="B36" s="5" t="s">
        <v>73</v>
      </c>
      <c r="C36" s="7">
        <v>3.41</v>
      </c>
      <c r="D36" s="7">
        <v>10.36</v>
      </c>
      <c r="E36" s="7">
        <v>10.21</v>
      </c>
      <c r="F36" s="7">
        <v>0</v>
      </c>
      <c r="G36" s="7">
        <v>0</v>
      </c>
      <c r="H36" s="7">
        <v>0.05</v>
      </c>
      <c r="I36" s="7">
        <v>0.77</v>
      </c>
      <c r="J36" s="7">
        <v>0.09</v>
      </c>
      <c r="K36" s="7">
        <v>0.04</v>
      </c>
      <c r="L36" s="7">
        <v>0.77</v>
      </c>
      <c r="M36" s="7">
        <v>0.01</v>
      </c>
      <c r="N36" s="7">
        <v>0.76</v>
      </c>
      <c r="O36" s="7">
        <v>0.05</v>
      </c>
      <c r="P36" s="7">
        <v>0.57</v>
      </c>
      <c r="Q36" s="7">
        <v>7.11</v>
      </c>
    </row>
    <row r="37" spans="1:17" ht="12.75">
      <c r="A37" s="4" t="s">
        <v>74</v>
      </c>
      <c r="B37" s="5" t="s">
        <v>75</v>
      </c>
      <c r="C37" s="7">
        <v>89.8</v>
      </c>
      <c r="D37" s="7">
        <v>97.77</v>
      </c>
      <c r="E37" s="7">
        <v>93.71</v>
      </c>
      <c r="F37" s="7">
        <v>4.09</v>
      </c>
      <c r="G37" s="7">
        <v>4.63</v>
      </c>
      <c r="H37" s="7">
        <v>8.81</v>
      </c>
      <c r="I37" s="7">
        <v>4.95</v>
      </c>
      <c r="J37" s="7">
        <v>9.31</v>
      </c>
      <c r="K37" s="7">
        <v>6.93</v>
      </c>
      <c r="L37" s="7">
        <v>6.18</v>
      </c>
      <c r="M37" s="7">
        <v>5.74</v>
      </c>
      <c r="N37" s="7">
        <v>8.2</v>
      </c>
      <c r="O37" s="7">
        <v>2.43</v>
      </c>
      <c r="P37" s="7">
        <v>9.25</v>
      </c>
      <c r="Q37" s="7">
        <v>23.19</v>
      </c>
    </row>
    <row r="38" spans="1:17" ht="12.75">
      <c r="A38" s="4" t="s">
        <v>76</v>
      </c>
      <c r="B38" s="5" t="s">
        <v>77</v>
      </c>
      <c r="C38" s="7">
        <v>2.02</v>
      </c>
      <c r="D38" s="7">
        <v>1.98</v>
      </c>
      <c r="E38" s="7">
        <v>1.14</v>
      </c>
      <c r="F38" s="7">
        <v>0.01</v>
      </c>
      <c r="G38" s="7">
        <v>0.05</v>
      </c>
      <c r="H38" s="7">
        <v>0.01</v>
      </c>
      <c r="I38" s="7">
        <v>0.03</v>
      </c>
      <c r="J38" s="7">
        <v>0.12</v>
      </c>
      <c r="K38" s="7">
        <v>0.01</v>
      </c>
      <c r="L38" s="7">
        <v>0.01</v>
      </c>
      <c r="M38" s="7">
        <v>0.07</v>
      </c>
      <c r="N38" s="7">
        <v>0.27</v>
      </c>
      <c r="O38" s="7">
        <v>0.04</v>
      </c>
      <c r="P38" s="7">
        <v>0.27</v>
      </c>
      <c r="Q38" s="7">
        <v>0.27</v>
      </c>
    </row>
    <row r="39" spans="1:26" s="17" customFormat="1" ht="15.75">
      <c r="A39" s="9" t="s">
        <v>78</v>
      </c>
      <c r="B39" s="15" t="s">
        <v>79</v>
      </c>
      <c r="C39" s="16">
        <f aca="true" t="shared" si="8" ref="C39:Q39">C40+C41+C42</f>
        <v>5.319999999999999</v>
      </c>
      <c r="D39" s="16">
        <f t="shared" si="8"/>
        <v>30.629999999999995</v>
      </c>
      <c r="E39" s="16">
        <f t="shared" si="8"/>
        <v>22.450000000000003</v>
      </c>
      <c r="F39" s="16">
        <f t="shared" si="8"/>
        <v>0.08</v>
      </c>
      <c r="G39" s="16">
        <f t="shared" si="8"/>
        <v>0.07</v>
      </c>
      <c r="H39" s="16">
        <f t="shared" si="8"/>
        <v>0.49</v>
      </c>
      <c r="I39" s="16">
        <f t="shared" si="8"/>
        <v>0.72</v>
      </c>
      <c r="J39" s="16">
        <f t="shared" si="8"/>
        <v>0.16</v>
      </c>
      <c r="K39" s="16">
        <f t="shared" si="8"/>
        <v>0.16</v>
      </c>
      <c r="L39" s="16">
        <f t="shared" si="8"/>
        <v>0.9</v>
      </c>
      <c r="M39" s="16">
        <f t="shared" si="8"/>
        <v>0.9</v>
      </c>
      <c r="N39" s="16">
        <f t="shared" si="8"/>
        <v>0.12</v>
      </c>
      <c r="O39" s="16">
        <f t="shared" si="8"/>
        <v>0.08</v>
      </c>
      <c r="P39" s="16">
        <f t="shared" si="8"/>
        <v>0.46</v>
      </c>
      <c r="Q39" s="16">
        <f t="shared" si="8"/>
        <v>18.290000000000003</v>
      </c>
      <c r="R39" s="19" t="s">
        <v>134</v>
      </c>
      <c r="S39" s="19"/>
      <c r="T39" s="19"/>
      <c r="U39" s="19"/>
      <c r="V39" s="19"/>
      <c r="W39" s="19"/>
      <c r="X39" s="19"/>
      <c r="Y39" s="19"/>
      <c r="Z39" s="19"/>
    </row>
    <row r="40" spans="1:18" ht="12.75">
      <c r="A40" s="4" t="s">
        <v>80</v>
      </c>
      <c r="B40" s="5" t="s">
        <v>81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13" t="s">
        <v>134</v>
      </c>
    </row>
    <row r="41" spans="1:18" ht="12.75">
      <c r="A41" s="4" t="s">
        <v>82</v>
      </c>
      <c r="B41" s="5" t="s">
        <v>83</v>
      </c>
      <c r="C41" s="7">
        <v>5.22</v>
      </c>
      <c r="D41" s="7">
        <v>5.51</v>
      </c>
      <c r="E41" s="7">
        <v>5.76</v>
      </c>
      <c r="F41" s="7">
        <v>0.07</v>
      </c>
      <c r="G41" s="7">
        <v>0.07</v>
      </c>
      <c r="H41" s="7">
        <v>0.48</v>
      </c>
      <c r="I41" s="7">
        <v>0.72</v>
      </c>
      <c r="J41" s="7">
        <v>0.15</v>
      </c>
      <c r="K41" s="7">
        <v>0.15</v>
      </c>
      <c r="L41" s="7">
        <v>0.89</v>
      </c>
      <c r="M41" s="7">
        <v>0.89</v>
      </c>
      <c r="N41" s="7">
        <v>0.12</v>
      </c>
      <c r="O41" s="7">
        <v>0.07</v>
      </c>
      <c r="P41" s="7">
        <v>0.44</v>
      </c>
      <c r="Q41" s="7">
        <v>1.69</v>
      </c>
      <c r="R41" s="13" t="s">
        <v>134</v>
      </c>
    </row>
    <row r="42" spans="1:18" ht="12.75">
      <c r="A42" s="9" t="s">
        <v>84</v>
      </c>
      <c r="B42" s="10" t="s">
        <v>85</v>
      </c>
      <c r="C42" s="6">
        <f aca="true" t="shared" si="9" ref="C42:Q42">SUM(C43:C45)</f>
        <v>0.1</v>
      </c>
      <c r="D42" s="6">
        <f t="shared" si="9"/>
        <v>25.119999999999997</v>
      </c>
      <c r="E42" s="6">
        <f t="shared" si="9"/>
        <v>16.69</v>
      </c>
      <c r="F42" s="6">
        <f t="shared" si="9"/>
        <v>0.01</v>
      </c>
      <c r="G42" s="6">
        <f t="shared" si="9"/>
        <v>0</v>
      </c>
      <c r="H42" s="6">
        <f t="shared" si="9"/>
        <v>0.01</v>
      </c>
      <c r="I42" s="6">
        <f t="shared" si="9"/>
        <v>0</v>
      </c>
      <c r="J42" s="6">
        <f t="shared" si="9"/>
        <v>0.01</v>
      </c>
      <c r="K42" s="6">
        <f t="shared" si="9"/>
        <v>0.01</v>
      </c>
      <c r="L42" s="6">
        <f t="shared" si="9"/>
        <v>0.01</v>
      </c>
      <c r="M42" s="6">
        <f t="shared" si="9"/>
        <v>0.01</v>
      </c>
      <c r="N42" s="6">
        <f t="shared" si="9"/>
        <v>0</v>
      </c>
      <c r="O42" s="6">
        <f t="shared" si="9"/>
        <v>0.01</v>
      </c>
      <c r="P42" s="6">
        <f t="shared" si="9"/>
        <v>0.02</v>
      </c>
      <c r="Q42" s="6">
        <f t="shared" si="9"/>
        <v>16.6</v>
      </c>
      <c r="R42" s="13" t="s">
        <v>134</v>
      </c>
    </row>
    <row r="43" spans="1:18" ht="12.75">
      <c r="A43" s="4" t="s">
        <v>86</v>
      </c>
      <c r="B43" s="5" t="s">
        <v>87</v>
      </c>
      <c r="C43" s="7">
        <v>0</v>
      </c>
      <c r="D43" s="7">
        <v>10</v>
      </c>
      <c r="E43" s="7">
        <v>0.95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0.95</v>
      </c>
      <c r="R43" s="13" t="s">
        <v>134</v>
      </c>
    </row>
    <row r="44" spans="1:17" ht="12.75">
      <c r="A44" s="4" t="s">
        <v>88</v>
      </c>
      <c r="B44" s="5" t="s">
        <v>89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-0.01</v>
      </c>
    </row>
    <row r="45" spans="1:17" ht="12.75">
      <c r="A45" s="4" t="s">
        <v>90</v>
      </c>
      <c r="B45" s="5" t="s">
        <v>91</v>
      </c>
      <c r="C45" s="7">
        <v>0.1</v>
      </c>
      <c r="D45" s="7">
        <v>15.12</v>
      </c>
      <c r="E45" s="7">
        <v>15.74</v>
      </c>
      <c r="F45" s="7">
        <v>0.01</v>
      </c>
      <c r="G45" s="7">
        <v>0</v>
      </c>
      <c r="H45" s="7">
        <v>0.01</v>
      </c>
      <c r="I45" s="7">
        <v>0</v>
      </c>
      <c r="J45" s="7">
        <v>0.01</v>
      </c>
      <c r="K45" s="7">
        <v>0.01</v>
      </c>
      <c r="L45" s="7">
        <v>0.01</v>
      </c>
      <c r="M45" s="7">
        <v>0.01</v>
      </c>
      <c r="N45" s="7">
        <v>0</v>
      </c>
      <c r="O45" s="7">
        <v>0.01</v>
      </c>
      <c r="P45" s="7">
        <v>0.02</v>
      </c>
      <c r="Q45" s="7">
        <v>15.66</v>
      </c>
    </row>
    <row r="46" spans="1:26" s="17" customFormat="1" ht="15.75">
      <c r="A46" s="9" t="s">
        <v>92</v>
      </c>
      <c r="B46" s="15" t="s">
        <v>93</v>
      </c>
      <c r="C46" s="16">
        <f aca="true" t="shared" si="10" ref="C46:Q46">C47+C48+C49+C52</f>
        <v>15.830000000000002</v>
      </c>
      <c r="D46" s="16">
        <f t="shared" si="10"/>
        <v>22.59</v>
      </c>
      <c r="E46" s="16">
        <f t="shared" si="10"/>
        <v>10.82</v>
      </c>
      <c r="F46" s="16">
        <f t="shared" si="10"/>
        <v>0.19</v>
      </c>
      <c r="G46" s="16">
        <f t="shared" si="10"/>
        <v>0.8999999999999999</v>
      </c>
      <c r="H46" s="16">
        <f t="shared" si="10"/>
        <v>0.48</v>
      </c>
      <c r="I46" s="16">
        <f t="shared" si="10"/>
        <v>0.77</v>
      </c>
      <c r="J46" s="16">
        <f t="shared" si="10"/>
        <v>0.25</v>
      </c>
      <c r="K46" s="16">
        <f t="shared" si="10"/>
        <v>0.58</v>
      </c>
      <c r="L46" s="16">
        <f t="shared" si="10"/>
        <v>0.36</v>
      </c>
      <c r="M46" s="16">
        <f t="shared" si="10"/>
        <v>0.48000000000000004</v>
      </c>
      <c r="N46" s="16">
        <f t="shared" si="10"/>
        <v>0.38</v>
      </c>
      <c r="O46" s="16">
        <f t="shared" si="10"/>
        <v>1.57</v>
      </c>
      <c r="P46" s="16">
        <f t="shared" si="10"/>
        <v>0.74</v>
      </c>
      <c r="Q46" s="16">
        <f t="shared" si="10"/>
        <v>4.1</v>
      </c>
      <c r="R46" s="19" t="s">
        <v>134</v>
      </c>
      <c r="S46" s="19"/>
      <c r="T46" s="19"/>
      <c r="U46" s="19"/>
      <c r="V46" s="19"/>
      <c r="W46" s="19"/>
      <c r="X46" s="19"/>
      <c r="Y46" s="19"/>
      <c r="Z46" s="19"/>
    </row>
    <row r="47" spans="1:18" ht="12.75">
      <c r="A47" s="4" t="s">
        <v>94</v>
      </c>
      <c r="B47" s="5" t="s">
        <v>95</v>
      </c>
      <c r="C47" s="7">
        <v>11.48</v>
      </c>
      <c r="D47" s="7">
        <v>14.77</v>
      </c>
      <c r="E47" s="7">
        <v>3.79</v>
      </c>
      <c r="F47" s="7">
        <v>0.01</v>
      </c>
      <c r="G47" s="7">
        <v>0.83</v>
      </c>
      <c r="H47" s="7">
        <v>0.21</v>
      </c>
      <c r="I47" s="7">
        <v>0.19</v>
      </c>
      <c r="J47" s="7">
        <v>0.06</v>
      </c>
      <c r="K47" s="7">
        <v>0.31</v>
      </c>
      <c r="L47" s="7">
        <v>0.04</v>
      </c>
      <c r="M47" s="7">
        <v>0.26</v>
      </c>
      <c r="N47" s="7">
        <v>0.07</v>
      </c>
      <c r="O47" s="7">
        <v>0.14</v>
      </c>
      <c r="P47" s="7">
        <v>0.39</v>
      </c>
      <c r="Q47" s="7">
        <v>1.29</v>
      </c>
      <c r="R47" s="13" t="s">
        <v>134</v>
      </c>
    </row>
    <row r="48" spans="1:18" ht="12.75">
      <c r="A48" s="4" t="s">
        <v>96</v>
      </c>
      <c r="B48" s="5" t="s">
        <v>97</v>
      </c>
      <c r="C48" s="7">
        <v>2.89</v>
      </c>
      <c r="D48" s="7">
        <v>2.8</v>
      </c>
      <c r="E48" s="7">
        <v>2.18</v>
      </c>
      <c r="F48" s="7">
        <v>0</v>
      </c>
      <c r="G48" s="7">
        <v>0.01</v>
      </c>
      <c r="H48" s="7">
        <v>0.21</v>
      </c>
      <c r="I48" s="7">
        <v>0.09</v>
      </c>
      <c r="J48" s="7">
        <v>0.1</v>
      </c>
      <c r="K48" s="7">
        <v>0.18</v>
      </c>
      <c r="L48" s="7">
        <v>0.14</v>
      </c>
      <c r="M48" s="7">
        <v>0.16</v>
      </c>
      <c r="N48" s="7">
        <v>0.14</v>
      </c>
      <c r="O48" s="7">
        <v>0.07</v>
      </c>
      <c r="P48" s="7">
        <v>0.29</v>
      </c>
      <c r="Q48" s="7">
        <v>0.77</v>
      </c>
      <c r="R48" s="13" t="s">
        <v>134</v>
      </c>
    </row>
    <row r="49" spans="1:18" ht="12.75">
      <c r="A49" s="9" t="s">
        <v>98</v>
      </c>
      <c r="B49" s="10" t="s">
        <v>129</v>
      </c>
      <c r="C49" s="6">
        <f aca="true" t="shared" si="11" ref="C49:Q49">C50+C51</f>
        <v>0.63</v>
      </c>
      <c r="D49" s="6">
        <f t="shared" si="11"/>
        <v>0.58</v>
      </c>
      <c r="E49" s="6">
        <f t="shared" si="11"/>
        <v>0.45</v>
      </c>
      <c r="F49" s="6">
        <f t="shared" si="11"/>
        <v>0</v>
      </c>
      <c r="G49" s="6">
        <f t="shared" si="11"/>
        <v>0</v>
      </c>
      <c r="H49" s="6">
        <f t="shared" si="11"/>
        <v>0</v>
      </c>
      <c r="I49" s="6">
        <f t="shared" si="11"/>
        <v>0.43</v>
      </c>
      <c r="J49" s="6">
        <f t="shared" si="11"/>
        <v>0</v>
      </c>
      <c r="K49" s="6">
        <f t="shared" si="11"/>
        <v>0</v>
      </c>
      <c r="L49" s="6">
        <f t="shared" si="11"/>
        <v>0</v>
      </c>
      <c r="M49" s="6">
        <f t="shared" si="11"/>
        <v>0</v>
      </c>
      <c r="N49" s="6">
        <f t="shared" si="11"/>
        <v>0.01</v>
      </c>
      <c r="O49" s="6">
        <f t="shared" si="11"/>
        <v>0</v>
      </c>
      <c r="P49" s="6">
        <f t="shared" si="11"/>
        <v>0</v>
      </c>
      <c r="Q49" s="6">
        <f t="shared" si="11"/>
        <v>0</v>
      </c>
      <c r="R49" s="13" t="s">
        <v>134</v>
      </c>
    </row>
    <row r="50" spans="1:18" ht="12.75">
      <c r="A50" s="4" t="s">
        <v>99</v>
      </c>
      <c r="B50" s="5" t="s">
        <v>100</v>
      </c>
      <c r="C50" s="7">
        <v>0.63</v>
      </c>
      <c r="D50" s="7">
        <v>0.58</v>
      </c>
      <c r="E50" s="7">
        <v>0.45</v>
      </c>
      <c r="F50" s="7">
        <v>0</v>
      </c>
      <c r="G50" s="7">
        <v>0</v>
      </c>
      <c r="H50" s="7">
        <v>0</v>
      </c>
      <c r="I50" s="7">
        <v>0.43</v>
      </c>
      <c r="J50" s="7">
        <v>0</v>
      </c>
      <c r="K50" s="7">
        <v>0</v>
      </c>
      <c r="L50" s="7">
        <v>0</v>
      </c>
      <c r="M50" s="7">
        <v>0</v>
      </c>
      <c r="N50" s="7">
        <v>0.01</v>
      </c>
      <c r="O50" s="7">
        <v>0</v>
      </c>
      <c r="P50" s="7">
        <v>0</v>
      </c>
      <c r="Q50" s="7">
        <v>0</v>
      </c>
      <c r="R50" s="13" t="s">
        <v>134</v>
      </c>
    </row>
    <row r="51" spans="1:18" ht="12.75">
      <c r="A51" s="4" t="s">
        <v>101</v>
      </c>
      <c r="B51" s="5" t="s">
        <v>102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13" t="s">
        <v>134</v>
      </c>
    </row>
    <row r="52" spans="1:18" ht="12.75">
      <c r="A52" s="9" t="s">
        <v>103</v>
      </c>
      <c r="B52" s="10" t="s">
        <v>104</v>
      </c>
      <c r="C52" s="6">
        <f aca="true" t="shared" si="12" ref="C52:Q52">C53+C54+C55</f>
        <v>0.83</v>
      </c>
      <c r="D52" s="6">
        <f t="shared" si="12"/>
        <v>4.44</v>
      </c>
      <c r="E52" s="6">
        <f t="shared" si="12"/>
        <v>4.4</v>
      </c>
      <c r="F52" s="6">
        <f t="shared" si="12"/>
        <v>0.18</v>
      </c>
      <c r="G52" s="6">
        <f t="shared" si="12"/>
        <v>0.06</v>
      </c>
      <c r="H52" s="6">
        <f t="shared" si="12"/>
        <v>0.06</v>
      </c>
      <c r="I52" s="6">
        <f t="shared" si="12"/>
        <v>0.06</v>
      </c>
      <c r="J52" s="6">
        <f t="shared" si="12"/>
        <v>0.09</v>
      </c>
      <c r="K52" s="6">
        <f t="shared" si="12"/>
        <v>0.09</v>
      </c>
      <c r="L52" s="6">
        <f t="shared" si="12"/>
        <v>0.18</v>
      </c>
      <c r="M52" s="6">
        <f t="shared" si="12"/>
        <v>0.06</v>
      </c>
      <c r="N52" s="6">
        <f t="shared" si="12"/>
        <v>0.16</v>
      </c>
      <c r="O52" s="6">
        <f t="shared" si="12"/>
        <v>1.36</v>
      </c>
      <c r="P52" s="6">
        <f t="shared" si="12"/>
        <v>0.06</v>
      </c>
      <c r="Q52" s="6">
        <f t="shared" si="12"/>
        <v>2.04</v>
      </c>
      <c r="R52" s="13" t="s">
        <v>134</v>
      </c>
    </row>
    <row r="53" spans="1:17" ht="12.75">
      <c r="A53" s="4" t="s">
        <v>105</v>
      </c>
      <c r="B53" s="5" t="s">
        <v>106</v>
      </c>
      <c r="C53" s="7">
        <v>0.83</v>
      </c>
      <c r="D53" s="7">
        <v>4.44</v>
      </c>
      <c r="E53" s="7">
        <v>4.4</v>
      </c>
      <c r="F53" s="7">
        <v>0.18</v>
      </c>
      <c r="G53" s="7">
        <v>0.06</v>
      </c>
      <c r="H53" s="7">
        <v>0.06</v>
      </c>
      <c r="I53" s="7">
        <v>0.06</v>
      </c>
      <c r="J53" s="7">
        <v>0.09</v>
      </c>
      <c r="K53" s="7">
        <v>0.09</v>
      </c>
      <c r="L53" s="7">
        <v>0.18</v>
      </c>
      <c r="M53" s="7">
        <v>0.06</v>
      </c>
      <c r="N53" s="7">
        <v>0.16</v>
      </c>
      <c r="O53" s="7">
        <v>1.36</v>
      </c>
      <c r="P53" s="7">
        <v>0.06</v>
      </c>
      <c r="Q53" s="7">
        <v>2.04</v>
      </c>
    </row>
    <row r="54" spans="1:17" ht="12.75">
      <c r="A54" s="4" t="s">
        <v>107</v>
      </c>
      <c r="B54" s="5" t="s">
        <v>130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1:17" ht="12.75">
      <c r="A55" s="4" t="s">
        <v>108</v>
      </c>
      <c r="B55" s="5" t="s">
        <v>109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1:26" s="17" customFormat="1" ht="15.75">
      <c r="A56" s="9" t="s">
        <v>110</v>
      </c>
      <c r="B56" s="15" t="s">
        <v>111</v>
      </c>
      <c r="C56" s="16">
        <f aca="true" t="shared" si="13" ref="C56:Q56">C7+C39</f>
        <v>1099.28</v>
      </c>
      <c r="D56" s="16">
        <f t="shared" si="13"/>
        <v>1141.52</v>
      </c>
      <c r="E56" s="16">
        <f t="shared" si="13"/>
        <v>1063.76</v>
      </c>
      <c r="F56" s="16">
        <f t="shared" si="13"/>
        <v>46.43</v>
      </c>
      <c r="G56" s="16">
        <f t="shared" si="13"/>
        <v>51.43</v>
      </c>
      <c r="H56" s="16">
        <f t="shared" si="13"/>
        <v>102.50999999999999</v>
      </c>
      <c r="I56" s="16">
        <f t="shared" si="13"/>
        <v>59.05</v>
      </c>
      <c r="J56" s="16">
        <f t="shared" si="13"/>
        <v>61.519999999999996</v>
      </c>
      <c r="K56" s="16">
        <f t="shared" si="13"/>
        <v>57.28</v>
      </c>
      <c r="L56" s="16">
        <f t="shared" si="13"/>
        <v>125.99</v>
      </c>
      <c r="M56" s="16">
        <f t="shared" si="13"/>
        <v>111.37</v>
      </c>
      <c r="N56" s="16">
        <f t="shared" si="13"/>
        <v>54.48</v>
      </c>
      <c r="O56" s="16">
        <f t="shared" si="13"/>
        <v>61.7</v>
      </c>
      <c r="P56" s="16">
        <f t="shared" si="13"/>
        <v>164.86</v>
      </c>
      <c r="Q56" s="16">
        <f t="shared" si="13"/>
        <v>167.12</v>
      </c>
      <c r="R56" s="19"/>
      <c r="S56" s="19"/>
      <c r="T56" s="19"/>
      <c r="U56" s="19"/>
      <c r="V56" s="19"/>
      <c r="W56" s="19"/>
      <c r="X56" s="19"/>
      <c r="Y56" s="19"/>
      <c r="Z56" s="19"/>
    </row>
    <row r="57" spans="1:26" s="17" customFormat="1" ht="15.75">
      <c r="A57" s="9" t="s">
        <v>112</v>
      </c>
      <c r="B57" s="15" t="s">
        <v>113</v>
      </c>
      <c r="C57" s="16">
        <f aca="true" t="shared" si="14" ref="C57:Q57">C26+C46</f>
        <v>1237.22</v>
      </c>
      <c r="D57" s="16">
        <f t="shared" si="14"/>
        <v>1292.6399999999999</v>
      </c>
      <c r="E57" s="16">
        <f t="shared" si="14"/>
        <v>1241.56</v>
      </c>
      <c r="F57" s="16">
        <f t="shared" si="14"/>
        <v>85.85000000000001</v>
      </c>
      <c r="G57" s="16">
        <f t="shared" si="14"/>
        <v>90.87</v>
      </c>
      <c r="H57" s="16">
        <f t="shared" si="14"/>
        <v>97.54000000000002</v>
      </c>
      <c r="I57" s="16">
        <f t="shared" si="14"/>
        <v>86.69</v>
      </c>
      <c r="J57" s="16">
        <f t="shared" si="14"/>
        <v>96.12</v>
      </c>
      <c r="K57" s="16">
        <f t="shared" si="14"/>
        <v>115.16000000000001</v>
      </c>
      <c r="L57" s="16">
        <f t="shared" si="14"/>
        <v>102.91</v>
      </c>
      <c r="M57" s="16">
        <f t="shared" si="14"/>
        <v>105.69</v>
      </c>
      <c r="N57" s="16">
        <f t="shared" si="14"/>
        <v>93.61999999999999</v>
      </c>
      <c r="O57" s="16">
        <f t="shared" si="14"/>
        <v>88.77</v>
      </c>
      <c r="P57" s="16">
        <f t="shared" si="14"/>
        <v>98.75999999999999</v>
      </c>
      <c r="Q57" s="16">
        <f t="shared" si="14"/>
        <v>179.55</v>
      </c>
      <c r="R57" s="19"/>
      <c r="S57" s="19"/>
      <c r="T57" s="19"/>
      <c r="U57" s="19"/>
      <c r="V57" s="19"/>
      <c r="W57" s="19"/>
      <c r="X57" s="19"/>
      <c r="Y57" s="19"/>
      <c r="Z57" s="19"/>
    </row>
    <row r="58" spans="1:26" s="17" customFormat="1" ht="15.75">
      <c r="A58" s="9" t="s">
        <v>114</v>
      </c>
      <c r="B58" s="15" t="s">
        <v>115</v>
      </c>
      <c r="C58" s="16">
        <f aca="true" t="shared" si="15" ref="C58:Q58">C56-C57</f>
        <v>-137.94000000000005</v>
      </c>
      <c r="D58" s="16">
        <f t="shared" si="15"/>
        <v>-151.1199999999999</v>
      </c>
      <c r="E58" s="16">
        <f t="shared" si="15"/>
        <v>-177.79999999999995</v>
      </c>
      <c r="F58" s="16">
        <f t="shared" si="15"/>
        <v>-39.42000000000001</v>
      </c>
      <c r="G58" s="16">
        <f t="shared" si="15"/>
        <v>-39.440000000000005</v>
      </c>
      <c r="H58" s="16">
        <f t="shared" si="15"/>
        <v>4.96999999999997</v>
      </c>
      <c r="I58" s="16">
        <f t="shared" si="15"/>
        <v>-27.64</v>
      </c>
      <c r="J58" s="16">
        <f t="shared" si="15"/>
        <v>-34.60000000000001</v>
      </c>
      <c r="K58" s="16">
        <f t="shared" si="15"/>
        <v>-57.88000000000001</v>
      </c>
      <c r="L58" s="16">
        <f t="shared" si="15"/>
        <v>23.08</v>
      </c>
      <c r="M58" s="16">
        <f t="shared" si="15"/>
        <v>5.680000000000007</v>
      </c>
      <c r="N58" s="16">
        <f t="shared" si="15"/>
        <v>-39.13999999999999</v>
      </c>
      <c r="O58" s="16">
        <f t="shared" si="15"/>
        <v>-27.069999999999993</v>
      </c>
      <c r="P58" s="16">
        <f t="shared" si="15"/>
        <v>66.10000000000002</v>
      </c>
      <c r="Q58" s="16">
        <f t="shared" si="15"/>
        <v>-12.430000000000007</v>
      </c>
      <c r="R58" s="19"/>
      <c r="S58" s="19"/>
      <c r="T58" s="19"/>
      <c r="U58" s="19"/>
      <c r="V58" s="19"/>
      <c r="W58" s="19"/>
      <c r="X58" s="19"/>
      <c r="Y58" s="19"/>
      <c r="Z58" s="19"/>
    </row>
    <row r="59" spans="1:17" ht="12.75">
      <c r="A59" s="4" t="s">
        <v>119</v>
      </c>
      <c r="B59" s="5" t="s">
        <v>122</v>
      </c>
      <c r="C59" s="18">
        <v>330.56</v>
      </c>
      <c r="D59" s="18">
        <v>389.06</v>
      </c>
      <c r="E59" s="18">
        <v>222.78</v>
      </c>
      <c r="F59" s="8">
        <v>0</v>
      </c>
      <c r="G59" s="8">
        <v>0</v>
      </c>
      <c r="H59" s="8">
        <v>29.99</v>
      </c>
      <c r="I59" s="8">
        <v>5.01</v>
      </c>
      <c r="J59" s="8">
        <v>23.49</v>
      </c>
      <c r="K59" s="8">
        <v>0</v>
      </c>
      <c r="L59" s="8">
        <v>25.01</v>
      </c>
      <c r="M59" s="8">
        <v>0</v>
      </c>
      <c r="N59" s="8">
        <v>54.48</v>
      </c>
      <c r="O59" s="8">
        <v>-3</v>
      </c>
      <c r="P59" s="8">
        <v>40.02</v>
      </c>
      <c r="Q59" s="8">
        <v>47.78</v>
      </c>
    </row>
    <row r="60" spans="1:17" ht="12.75">
      <c r="A60" s="4" t="s">
        <v>120</v>
      </c>
      <c r="B60" s="5" t="s">
        <v>123</v>
      </c>
      <c r="C60" s="18">
        <v>182.49</v>
      </c>
      <c r="D60" s="18">
        <v>168.66</v>
      </c>
      <c r="E60" s="18">
        <v>167.79</v>
      </c>
      <c r="F60" s="8">
        <v>10.8</v>
      </c>
      <c r="G60" s="8">
        <v>5.63</v>
      </c>
      <c r="H60" s="8">
        <v>24.93</v>
      </c>
      <c r="I60" s="8">
        <v>9.98</v>
      </c>
      <c r="J60" s="8">
        <v>4.98</v>
      </c>
      <c r="K60" s="8">
        <v>4.03</v>
      </c>
      <c r="L60" s="8">
        <v>10.42</v>
      </c>
      <c r="M60" s="8">
        <v>5.09</v>
      </c>
      <c r="N60" s="8">
        <v>3.2</v>
      </c>
      <c r="O60" s="8">
        <v>10.98</v>
      </c>
      <c r="P60" s="8">
        <v>12.5</v>
      </c>
      <c r="Q60" s="8">
        <v>65.23</v>
      </c>
    </row>
    <row r="61" spans="1:17" ht="12.75">
      <c r="A61" s="4" t="s">
        <v>121</v>
      </c>
      <c r="B61" s="5" t="s">
        <v>124</v>
      </c>
      <c r="C61" s="18">
        <v>40</v>
      </c>
      <c r="D61" s="18">
        <v>133.51</v>
      </c>
      <c r="E61" s="18">
        <v>104.15</v>
      </c>
      <c r="F61" s="8">
        <v>59.99</v>
      </c>
      <c r="G61" s="8">
        <v>11</v>
      </c>
      <c r="H61" s="8">
        <v>12.09</v>
      </c>
      <c r="I61" s="8">
        <v>5.44</v>
      </c>
      <c r="J61" s="8">
        <v>3.71</v>
      </c>
      <c r="K61" s="8">
        <v>1.99</v>
      </c>
      <c r="L61" s="8">
        <v>1.3</v>
      </c>
      <c r="M61" s="8">
        <v>2.67</v>
      </c>
      <c r="N61" s="8">
        <v>0.63</v>
      </c>
      <c r="O61" s="8">
        <v>0.23</v>
      </c>
      <c r="P61" s="8">
        <v>0.43</v>
      </c>
      <c r="Q61" s="8">
        <v>4.68</v>
      </c>
    </row>
    <row r="62" ht="12.75">
      <c r="A62" s="12" t="s">
        <v>134</v>
      </c>
    </row>
    <row r="63" ht="12.75">
      <c r="A63" s="11"/>
    </row>
    <row r="64" ht="12.75">
      <c r="A64" s="12" t="s">
        <v>116</v>
      </c>
    </row>
    <row r="65" ht="12.75">
      <c r="A65" s="12" t="s">
        <v>134</v>
      </c>
    </row>
    <row r="66" ht="12.75">
      <c r="A66" s="14" t="s">
        <v>134</v>
      </c>
    </row>
    <row r="67" ht="12.75">
      <c r="A67" s="12"/>
    </row>
    <row r="68" ht="12.75">
      <c r="A68" s="1" t="s">
        <v>134</v>
      </c>
    </row>
  </sheetData>
  <mergeCells count="1">
    <mergeCell ref="C5:Q5"/>
  </mergeCells>
  <printOptions/>
  <pageMargins left="0.33" right="0.17" top="0.74" bottom="0.34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11.421875" defaultRowHeight="12.75"/>
  <cols>
    <col min="1" max="1" width="3.28125" style="1" customWidth="1"/>
    <col min="2" max="2" width="43.421875" style="1" bestFit="1" customWidth="1"/>
    <col min="3" max="4" width="10.00390625" style="13" bestFit="1" customWidth="1"/>
    <col min="5" max="5" width="12.57421875" style="13" bestFit="1" customWidth="1"/>
    <col min="6" max="6" width="6.8515625" style="13" bestFit="1" customWidth="1"/>
    <col min="7" max="7" width="8.8515625" style="13" customWidth="1"/>
    <col min="8" max="11" width="8.57421875" style="13" bestFit="1" customWidth="1"/>
    <col min="12" max="12" width="7.7109375" style="13" bestFit="1" customWidth="1"/>
    <col min="13" max="13" width="8.00390625" style="13" bestFit="1" customWidth="1"/>
    <col min="14" max="14" width="12.421875" style="13" customWidth="1"/>
    <col min="15" max="15" width="8.7109375" style="13" customWidth="1"/>
    <col min="16" max="16" width="11.8515625" style="13" customWidth="1"/>
    <col min="17" max="17" width="11.140625" style="13" customWidth="1"/>
    <col min="18" max="18" width="2.00390625" style="13" bestFit="1" customWidth="1"/>
    <col min="19" max="26" width="11.421875" style="13" customWidth="1"/>
    <col min="27" max="16384" width="11.421875" style="1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132</v>
      </c>
    </row>
    <row r="4" ht="12.75">
      <c r="A4" s="3" t="s">
        <v>136</v>
      </c>
    </row>
    <row r="5" spans="1:17" ht="12.75">
      <c r="A5" s="1" t="s">
        <v>131</v>
      </c>
      <c r="C5" s="23" t="s">
        <v>134</v>
      </c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2.75">
      <c r="A6" s="2"/>
      <c r="B6" s="2" t="s">
        <v>2</v>
      </c>
      <c r="C6" s="22" t="s">
        <v>126</v>
      </c>
      <c r="D6" s="22" t="s">
        <v>127</v>
      </c>
      <c r="E6" s="22" t="s">
        <v>128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2" t="s">
        <v>12</v>
      </c>
      <c r="P6" s="22" t="s">
        <v>13</v>
      </c>
      <c r="Q6" s="22" t="s">
        <v>14</v>
      </c>
    </row>
    <row r="7" spans="1:26" s="17" customFormat="1" ht="15.75">
      <c r="A7" s="9" t="s">
        <v>15</v>
      </c>
      <c r="B7" s="15" t="s">
        <v>16</v>
      </c>
      <c r="C7" s="16">
        <f aca="true" t="shared" si="0" ref="C7:Q7">C8+C20</f>
        <v>82.41</v>
      </c>
      <c r="D7" s="16">
        <f t="shared" si="0"/>
        <v>120.28</v>
      </c>
      <c r="E7" s="16">
        <f t="shared" si="0"/>
        <v>110.78</v>
      </c>
      <c r="F7" s="16">
        <f t="shared" si="0"/>
        <v>2.68</v>
      </c>
      <c r="G7" s="16">
        <f t="shared" si="0"/>
        <v>4.58</v>
      </c>
      <c r="H7" s="16">
        <f t="shared" si="0"/>
        <v>14.120000000000001</v>
      </c>
      <c r="I7" s="16">
        <f t="shared" si="0"/>
        <v>13.580000000000002</v>
      </c>
      <c r="J7" s="16">
        <f t="shared" si="0"/>
        <v>6.77</v>
      </c>
      <c r="K7" s="16">
        <f t="shared" si="0"/>
        <v>6.66</v>
      </c>
      <c r="L7" s="16">
        <f t="shared" si="0"/>
        <v>12.21</v>
      </c>
      <c r="M7" s="16">
        <f t="shared" si="0"/>
        <v>10.35</v>
      </c>
      <c r="N7" s="16">
        <f t="shared" si="0"/>
        <v>7.8</v>
      </c>
      <c r="O7" s="16">
        <f t="shared" si="0"/>
        <v>11.29</v>
      </c>
      <c r="P7" s="16">
        <f t="shared" si="0"/>
        <v>12.09</v>
      </c>
      <c r="Q7" s="16">
        <f t="shared" si="0"/>
        <v>8.649999999999999</v>
      </c>
      <c r="R7" s="19"/>
      <c r="S7" s="19"/>
      <c r="T7" s="19"/>
      <c r="U7" s="19"/>
      <c r="V7" s="19"/>
      <c r="W7" s="19"/>
      <c r="X7" s="19"/>
      <c r="Y7" s="19"/>
      <c r="Z7" s="19"/>
    </row>
    <row r="8" spans="1:17" ht="12.75">
      <c r="A8" s="9" t="s">
        <v>17</v>
      </c>
      <c r="B8" s="10" t="s">
        <v>18</v>
      </c>
      <c r="C8" s="6">
        <f aca="true" t="shared" si="1" ref="C8:Q8">C9+C15</f>
        <v>50.239999999999995</v>
      </c>
      <c r="D8" s="6">
        <f t="shared" si="1"/>
        <v>54.68000000000001</v>
      </c>
      <c r="E8" s="6">
        <f t="shared" si="1"/>
        <v>48.410000000000004</v>
      </c>
      <c r="F8" s="6">
        <f t="shared" si="1"/>
        <v>0.48000000000000004</v>
      </c>
      <c r="G8" s="6">
        <f t="shared" si="1"/>
        <v>3.9000000000000004</v>
      </c>
      <c r="H8" s="6">
        <f t="shared" si="1"/>
        <v>6.49</v>
      </c>
      <c r="I8" s="6">
        <f t="shared" si="1"/>
        <v>3.6100000000000003</v>
      </c>
      <c r="J8" s="6">
        <f t="shared" si="1"/>
        <v>3.13</v>
      </c>
      <c r="K8" s="6">
        <f t="shared" si="1"/>
        <v>2.5700000000000003</v>
      </c>
      <c r="L8" s="6">
        <f t="shared" si="1"/>
        <v>6.5</v>
      </c>
      <c r="M8" s="6">
        <f t="shared" si="1"/>
        <v>3.76</v>
      </c>
      <c r="N8" s="6">
        <f t="shared" si="1"/>
        <v>1.1299999999999997</v>
      </c>
      <c r="O8" s="6">
        <f t="shared" si="1"/>
        <v>5.26</v>
      </c>
      <c r="P8" s="6">
        <f t="shared" si="1"/>
        <v>4.87</v>
      </c>
      <c r="Q8" s="6">
        <f t="shared" si="1"/>
        <v>6.699999999999999</v>
      </c>
    </row>
    <row r="9" spans="1:17" ht="12.75">
      <c r="A9" s="9" t="s">
        <v>19</v>
      </c>
      <c r="B9" s="10" t="s">
        <v>20</v>
      </c>
      <c r="C9" s="6">
        <f aca="true" t="shared" si="2" ref="C9:Q9">SUM(C10:C14)</f>
        <v>7.98</v>
      </c>
      <c r="D9" s="6">
        <f t="shared" si="2"/>
        <v>7.98</v>
      </c>
      <c r="E9" s="6">
        <f t="shared" si="2"/>
        <v>6.6</v>
      </c>
      <c r="F9" s="6">
        <f t="shared" si="2"/>
        <v>0</v>
      </c>
      <c r="G9" s="6">
        <f t="shared" si="2"/>
        <v>0</v>
      </c>
      <c r="H9" s="6">
        <f t="shared" si="2"/>
        <v>2.4</v>
      </c>
      <c r="I9" s="6">
        <f t="shared" si="2"/>
        <v>0.51</v>
      </c>
      <c r="J9" s="6">
        <f t="shared" si="2"/>
        <v>0.08</v>
      </c>
      <c r="K9" s="6">
        <f t="shared" si="2"/>
        <v>0.33</v>
      </c>
      <c r="L9" s="6">
        <f t="shared" si="2"/>
        <v>0.9099999999999999</v>
      </c>
      <c r="M9" s="6">
        <f t="shared" si="2"/>
        <v>-0.32000000000000006</v>
      </c>
      <c r="N9" s="6">
        <f t="shared" si="2"/>
        <v>0.19</v>
      </c>
      <c r="O9" s="6">
        <f t="shared" si="2"/>
        <v>0.09</v>
      </c>
      <c r="P9" s="6">
        <f t="shared" si="2"/>
        <v>1.24</v>
      </c>
      <c r="Q9" s="6">
        <f t="shared" si="2"/>
        <v>1.18</v>
      </c>
    </row>
    <row r="10" spans="1:17" ht="12.75">
      <c r="A10" s="4" t="s">
        <v>21</v>
      </c>
      <c r="B10" s="5" t="s">
        <v>22</v>
      </c>
      <c r="C10" s="7">
        <v>2.24</v>
      </c>
      <c r="D10" s="7">
        <v>2.24</v>
      </c>
      <c r="E10" s="7">
        <v>1.33</v>
      </c>
      <c r="F10" s="7">
        <v>0</v>
      </c>
      <c r="G10" s="7">
        <v>0</v>
      </c>
      <c r="H10" s="7">
        <v>0.09</v>
      </c>
      <c r="I10" s="7">
        <v>0.05</v>
      </c>
      <c r="J10" s="7">
        <v>0</v>
      </c>
      <c r="K10" s="7">
        <v>0</v>
      </c>
      <c r="L10" s="7">
        <v>0.08</v>
      </c>
      <c r="M10" s="7">
        <v>0.15</v>
      </c>
      <c r="N10" s="7">
        <v>0</v>
      </c>
      <c r="O10" s="7">
        <v>0</v>
      </c>
      <c r="P10" s="7">
        <v>0.32</v>
      </c>
      <c r="Q10" s="7">
        <v>0.65</v>
      </c>
    </row>
    <row r="11" spans="1:17" ht="12.75">
      <c r="A11" s="4" t="s">
        <v>23</v>
      </c>
      <c r="B11" s="5" t="s">
        <v>24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2.75">
      <c r="A12" s="4" t="s">
        <v>25</v>
      </c>
      <c r="B12" s="5" t="s">
        <v>26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2.75">
      <c r="A13" s="4" t="s">
        <v>27</v>
      </c>
      <c r="B13" s="5" t="s">
        <v>28</v>
      </c>
      <c r="C13" s="7">
        <v>2.52</v>
      </c>
      <c r="D13" s="7">
        <v>2.52</v>
      </c>
      <c r="E13" s="7">
        <v>2.24</v>
      </c>
      <c r="F13" s="7">
        <v>0</v>
      </c>
      <c r="G13" s="7">
        <v>0</v>
      </c>
      <c r="H13" s="7">
        <v>0.06</v>
      </c>
      <c r="I13" s="7">
        <v>0</v>
      </c>
      <c r="J13" s="7">
        <v>0</v>
      </c>
      <c r="K13" s="7">
        <v>0</v>
      </c>
      <c r="L13" s="7">
        <v>0.58</v>
      </c>
      <c r="M13" s="7">
        <v>0.2</v>
      </c>
      <c r="N13" s="7">
        <v>0</v>
      </c>
      <c r="O13" s="7">
        <v>0</v>
      </c>
      <c r="P13" s="7">
        <v>0.9</v>
      </c>
      <c r="Q13" s="7">
        <v>0.5</v>
      </c>
    </row>
    <row r="14" spans="1:17" ht="12.75">
      <c r="A14" s="4" t="s">
        <v>29</v>
      </c>
      <c r="B14" s="5" t="s">
        <v>30</v>
      </c>
      <c r="C14" s="7">
        <v>3.22</v>
      </c>
      <c r="D14" s="7">
        <v>3.22</v>
      </c>
      <c r="E14" s="7">
        <v>3.03</v>
      </c>
      <c r="F14" s="7">
        <v>0</v>
      </c>
      <c r="G14" s="7">
        <v>0</v>
      </c>
      <c r="H14" s="7">
        <v>2.25</v>
      </c>
      <c r="I14" s="7">
        <v>0.46</v>
      </c>
      <c r="J14" s="7">
        <v>0.08</v>
      </c>
      <c r="K14" s="7">
        <v>0.33</v>
      </c>
      <c r="L14" s="7">
        <v>0.25</v>
      </c>
      <c r="M14" s="7">
        <v>-0.67</v>
      </c>
      <c r="N14" s="7">
        <v>0.19</v>
      </c>
      <c r="O14" s="7">
        <v>0.09</v>
      </c>
      <c r="P14" s="7">
        <v>0.02</v>
      </c>
      <c r="Q14" s="7">
        <v>0.03</v>
      </c>
    </row>
    <row r="15" spans="1:17" ht="12.75">
      <c r="A15" s="9" t="s">
        <v>31</v>
      </c>
      <c r="B15" s="10" t="s">
        <v>32</v>
      </c>
      <c r="C15" s="6">
        <f aca="true" t="shared" si="3" ref="C15:Q15">SUM(C16:C19)</f>
        <v>42.26</v>
      </c>
      <c r="D15" s="6">
        <f t="shared" si="3"/>
        <v>46.7</v>
      </c>
      <c r="E15" s="6">
        <f t="shared" si="3"/>
        <v>41.81</v>
      </c>
      <c r="F15" s="6">
        <f t="shared" si="3"/>
        <v>0.48000000000000004</v>
      </c>
      <c r="G15" s="6">
        <f t="shared" si="3"/>
        <v>3.9000000000000004</v>
      </c>
      <c r="H15" s="6">
        <f t="shared" si="3"/>
        <v>4.09</v>
      </c>
      <c r="I15" s="6">
        <f t="shared" si="3"/>
        <v>3.1</v>
      </c>
      <c r="J15" s="6">
        <f t="shared" si="3"/>
        <v>3.05</v>
      </c>
      <c r="K15" s="6">
        <f t="shared" si="3"/>
        <v>2.24</v>
      </c>
      <c r="L15" s="6">
        <f t="shared" si="3"/>
        <v>5.59</v>
      </c>
      <c r="M15" s="6">
        <f t="shared" si="3"/>
        <v>4.08</v>
      </c>
      <c r="N15" s="6">
        <f t="shared" si="3"/>
        <v>0.9399999999999997</v>
      </c>
      <c r="O15" s="6">
        <f t="shared" si="3"/>
        <v>5.17</v>
      </c>
      <c r="P15" s="6">
        <f t="shared" si="3"/>
        <v>3.63</v>
      </c>
      <c r="Q15" s="6">
        <f t="shared" si="3"/>
        <v>5.52</v>
      </c>
    </row>
    <row r="16" spans="1:17" ht="12.75">
      <c r="A16" s="4" t="s">
        <v>33</v>
      </c>
      <c r="B16" s="5" t="s">
        <v>34</v>
      </c>
      <c r="C16" s="7">
        <v>2.31</v>
      </c>
      <c r="D16" s="7">
        <v>2.31</v>
      </c>
      <c r="E16" s="7">
        <v>2.71</v>
      </c>
      <c r="F16" s="7">
        <v>0</v>
      </c>
      <c r="G16" s="7">
        <v>0</v>
      </c>
      <c r="H16" s="7">
        <v>0.4</v>
      </c>
      <c r="I16" s="7">
        <v>0</v>
      </c>
      <c r="J16" s="7">
        <v>0.5</v>
      </c>
      <c r="K16" s="7">
        <v>0</v>
      </c>
      <c r="L16" s="7">
        <v>0.48</v>
      </c>
      <c r="M16" s="7">
        <v>0.16</v>
      </c>
      <c r="N16" s="7">
        <v>0.22</v>
      </c>
      <c r="O16" s="7">
        <v>0</v>
      </c>
      <c r="P16" s="7">
        <v>0.36</v>
      </c>
      <c r="Q16" s="7">
        <v>0.59</v>
      </c>
    </row>
    <row r="17" spans="1:17" ht="12.75">
      <c r="A17" s="4" t="s">
        <v>35</v>
      </c>
      <c r="B17" s="5" t="s">
        <v>36</v>
      </c>
      <c r="C17" s="7">
        <v>11.97</v>
      </c>
      <c r="D17" s="7">
        <v>16.19</v>
      </c>
      <c r="E17" s="7">
        <v>14.5</v>
      </c>
      <c r="F17" s="7">
        <v>0.46</v>
      </c>
      <c r="G17" s="7">
        <v>0.69</v>
      </c>
      <c r="H17" s="7">
        <v>0.82</v>
      </c>
      <c r="I17" s="7">
        <v>0.9</v>
      </c>
      <c r="J17" s="7">
        <v>1.11</v>
      </c>
      <c r="K17" s="7">
        <v>0.8</v>
      </c>
      <c r="L17" s="7">
        <v>1.58</v>
      </c>
      <c r="M17" s="7">
        <v>1.53</v>
      </c>
      <c r="N17" s="7">
        <v>1.89</v>
      </c>
      <c r="O17" s="7">
        <v>1.43</v>
      </c>
      <c r="P17" s="7">
        <v>1.51</v>
      </c>
      <c r="Q17" s="7">
        <v>1.75</v>
      </c>
    </row>
    <row r="18" spans="1:17" ht="12.75">
      <c r="A18" s="4" t="s">
        <v>37</v>
      </c>
      <c r="B18" s="5" t="s">
        <v>38</v>
      </c>
      <c r="C18" s="7">
        <v>1.01</v>
      </c>
      <c r="D18" s="7">
        <v>1.01</v>
      </c>
      <c r="E18" s="7">
        <v>1.01</v>
      </c>
      <c r="F18" s="7">
        <v>0</v>
      </c>
      <c r="G18" s="7">
        <v>0.05</v>
      </c>
      <c r="H18" s="7">
        <v>0.03</v>
      </c>
      <c r="I18" s="7">
        <v>0.2</v>
      </c>
      <c r="J18" s="7">
        <v>0.03</v>
      </c>
      <c r="K18" s="7">
        <v>0.03</v>
      </c>
      <c r="L18" s="7">
        <v>0.2</v>
      </c>
      <c r="M18" s="7">
        <v>0.03</v>
      </c>
      <c r="N18" s="7">
        <v>0.03</v>
      </c>
      <c r="O18" s="7">
        <v>0.2</v>
      </c>
      <c r="P18" s="7">
        <v>0.03</v>
      </c>
      <c r="Q18" s="7">
        <v>0.2</v>
      </c>
    </row>
    <row r="19" spans="1:17" ht="12.75">
      <c r="A19" s="4" t="s">
        <v>39</v>
      </c>
      <c r="B19" s="5" t="s">
        <v>40</v>
      </c>
      <c r="C19" s="7">
        <v>26.97</v>
      </c>
      <c r="D19" s="7">
        <v>27.19</v>
      </c>
      <c r="E19" s="7">
        <v>23.59</v>
      </c>
      <c r="F19" s="7">
        <v>0.02</v>
      </c>
      <c r="G19" s="7">
        <v>3.16</v>
      </c>
      <c r="H19" s="7">
        <v>2.84</v>
      </c>
      <c r="I19" s="7">
        <v>2</v>
      </c>
      <c r="J19" s="7">
        <v>1.41</v>
      </c>
      <c r="K19" s="7">
        <v>1.41</v>
      </c>
      <c r="L19" s="7">
        <v>3.33</v>
      </c>
      <c r="M19" s="7">
        <v>2.36</v>
      </c>
      <c r="N19" s="7">
        <v>-1.2</v>
      </c>
      <c r="O19" s="7">
        <v>3.54</v>
      </c>
      <c r="P19" s="7">
        <v>1.73</v>
      </c>
      <c r="Q19" s="7">
        <v>2.98</v>
      </c>
    </row>
    <row r="20" spans="1:17" ht="12.75">
      <c r="A20" s="9" t="s">
        <v>41</v>
      </c>
      <c r="B20" s="10" t="s">
        <v>42</v>
      </c>
      <c r="C20" s="6">
        <f aca="true" t="shared" si="4" ref="C20:Q20">SUM(C21:C25)</f>
        <v>32.17</v>
      </c>
      <c r="D20" s="6">
        <f t="shared" si="4"/>
        <v>65.6</v>
      </c>
      <c r="E20" s="6">
        <f t="shared" si="4"/>
        <v>62.36999999999999</v>
      </c>
      <c r="F20" s="6">
        <f t="shared" si="4"/>
        <v>2.2</v>
      </c>
      <c r="G20" s="6">
        <f t="shared" si="4"/>
        <v>0.6800000000000002</v>
      </c>
      <c r="H20" s="6">
        <f t="shared" si="4"/>
        <v>7.630000000000001</v>
      </c>
      <c r="I20" s="6">
        <f t="shared" si="4"/>
        <v>9.97</v>
      </c>
      <c r="J20" s="6">
        <f t="shared" si="4"/>
        <v>3.64</v>
      </c>
      <c r="K20" s="6">
        <f t="shared" si="4"/>
        <v>4.09</v>
      </c>
      <c r="L20" s="6">
        <f t="shared" si="4"/>
        <v>5.71</v>
      </c>
      <c r="M20" s="6">
        <f t="shared" si="4"/>
        <v>6.59</v>
      </c>
      <c r="N20" s="6">
        <f t="shared" si="4"/>
        <v>6.67</v>
      </c>
      <c r="O20" s="6">
        <f t="shared" si="4"/>
        <v>6.029999999999999</v>
      </c>
      <c r="P20" s="6">
        <f t="shared" si="4"/>
        <v>7.220000000000001</v>
      </c>
      <c r="Q20" s="6">
        <f t="shared" si="4"/>
        <v>1.95</v>
      </c>
    </row>
    <row r="21" spans="1:17" ht="12.75">
      <c r="A21" s="4" t="s">
        <v>43</v>
      </c>
      <c r="B21" s="5" t="s">
        <v>44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12.75">
      <c r="A22" s="4" t="s">
        <v>45</v>
      </c>
      <c r="B22" s="5" t="s">
        <v>46</v>
      </c>
      <c r="C22" s="7">
        <v>14.14</v>
      </c>
      <c r="D22" s="7">
        <v>14.14</v>
      </c>
      <c r="E22" s="7">
        <v>15.9</v>
      </c>
      <c r="F22" s="7">
        <v>0.66</v>
      </c>
      <c r="G22" s="7">
        <v>0.64</v>
      </c>
      <c r="H22" s="7">
        <v>0.65</v>
      </c>
      <c r="I22" s="7">
        <v>0.64</v>
      </c>
      <c r="J22" s="7">
        <v>1.85</v>
      </c>
      <c r="K22" s="7">
        <v>0.68</v>
      </c>
      <c r="L22" s="7">
        <v>5</v>
      </c>
      <c r="M22" s="7">
        <v>5.03</v>
      </c>
      <c r="N22" s="7">
        <v>-0.32</v>
      </c>
      <c r="O22" s="7">
        <v>0.68</v>
      </c>
      <c r="P22" s="7">
        <v>0.69</v>
      </c>
      <c r="Q22" s="7">
        <v>-0.31</v>
      </c>
    </row>
    <row r="23" spans="1:17" ht="12.75">
      <c r="A23" s="4" t="s">
        <v>47</v>
      </c>
      <c r="B23" s="5" t="s">
        <v>117</v>
      </c>
      <c r="C23" s="7">
        <v>0</v>
      </c>
      <c r="D23" s="7">
        <v>24.31</v>
      </c>
      <c r="E23" s="7">
        <v>23.4</v>
      </c>
      <c r="F23" s="7">
        <v>0</v>
      </c>
      <c r="G23" s="7">
        <v>0</v>
      </c>
      <c r="H23" s="7">
        <v>4.19</v>
      </c>
      <c r="I23" s="7">
        <v>8.51</v>
      </c>
      <c r="J23" s="7">
        <v>0</v>
      </c>
      <c r="K23" s="7">
        <v>0</v>
      </c>
      <c r="L23" s="7">
        <v>0</v>
      </c>
      <c r="M23" s="7">
        <v>0</v>
      </c>
      <c r="N23" s="7">
        <v>5.32</v>
      </c>
      <c r="O23" s="7">
        <v>0</v>
      </c>
      <c r="P23" s="7">
        <v>5.38</v>
      </c>
      <c r="Q23" s="7">
        <v>0</v>
      </c>
    </row>
    <row r="24" spans="1:17" ht="12.75">
      <c r="A24" s="4" t="s">
        <v>48</v>
      </c>
      <c r="B24" s="5" t="s">
        <v>49</v>
      </c>
      <c r="C24" s="7">
        <v>13.02</v>
      </c>
      <c r="D24" s="7">
        <v>13.02</v>
      </c>
      <c r="E24" s="7">
        <v>13.12</v>
      </c>
      <c r="F24" s="7">
        <v>0.48</v>
      </c>
      <c r="G24" s="7">
        <v>0.56</v>
      </c>
      <c r="H24" s="7">
        <v>2.29</v>
      </c>
      <c r="I24" s="7">
        <v>0.21</v>
      </c>
      <c r="J24" s="7">
        <v>1.6</v>
      </c>
      <c r="K24" s="7">
        <v>1.5</v>
      </c>
      <c r="L24" s="7">
        <v>0.6</v>
      </c>
      <c r="M24" s="7">
        <v>0.79</v>
      </c>
      <c r="N24" s="7">
        <v>1.46</v>
      </c>
      <c r="O24" s="7">
        <v>1.51</v>
      </c>
      <c r="P24" s="7">
        <v>1.08</v>
      </c>
      <c r="Q24" s="7">
        <v>1.04</v>
      </c>
    </row>
    <row r="25" spans="1:17" ht="12.75">
      <c r="A25" s="4" t="s">
        <v>50</v>
      </c>
      <c r="B25" s="5" t="s">
        <v>51</v>
      </c>
      <c r="C25" s="7">
        <v>5.01</v>
      </c>
      <c r="D25" s="7">
        <v>14.13</v>
      </c>
      <c r="E25" s="7">
        <v>9.95</v>
      </c>
      <c r="F25" s="7">
        <v>1.06</v>
      </c>
      <c r="G25" s="7">
        <v>-0.52</v>
      </c>
      <c r="H25" s="7">
        <v>0.5</v>
      </c>
      <c r="I25" s="7">
        <v>0.61</v>
      </c>
      <c r="J25" s="7">
        <v>0.19</v>
      </c>
      <c r="K25" s="7">
        <v>1.91</v>
      </c>
      <c r="L25" s="7">
        <v>0.11</v>
      </c>
      <c r="M25" s="7">
        <v>0.77</v>
      </c>
      <c r="N25" s="7">
        <v>0.21</v>
      </c>
      <c r="O25" s="7">
        <v>3.84</v>
      </c>
      <c r="P25" s="7">
        <v>0.07</v>
      </c>
      <c r="Q25" s="7">
        <v>1.22</v>
      </c>
    </row>
    <row r="26" spans="1:26" s="17" customFormat="1" ht="15.75">
      <c r="A26" s="9" t="s">
        <v>52</v>
      </c>
      <c r="B26" s="15" t="s">
        <v>53</v>
      </c>
      <c r="C26" s="16">
        <f aca="true" t="shared" si="5" ref="C26:Q26">C27+C28+C29+C30+C31+C32+C38</f>
        <v>68.88</v>
      </c>
      <c r="D26" s="16">
        <f t="shared" si="5"/>
        <v>134.63000000000002</v>
      </c>
      <c r="E26" s="16">
        <f t="shared" si="5"/>
        <v>100.92</v>
      </c>
      <c r="F26" s="16">
        <f t="shared" si="5"/>
        <v>1.05</v>
      </c>
      <c r="G26" s="16">
        <f t="shared" si="5"/>
        <v>1.8299999999999998</v>
      </c>
      <c r="H26" s="16">
        <f t="shared" si="5"/>
        <v>11.590000000000002</v>
      </c>
      <c r="I26" s="16">
        <f t="shared" si="5"/>
        <v>13.4</v>
      </c>
      <c r="J26" s="16">
        <f t="shared" si="5"/>
        <v>4.5</v>
      </c>
      <c r="K26" s="16">
        <f t="shared" si="5"/>
        <v>6.920000000000001</v>
      </c>
      <c r="L26" s="16">
        <f t="shared" si="5"/>
        <v>5.13</v>
      </c>
      <c r="M26" s="16">
        <f t="shared" si="5"/>
        <v>8.03</v>
      </c>
      <c r="N26" s="16">
        <f t="shared" si="5"/>
        <v>9.150000000000002</v>
      </c>
      <c r="O26" s="16">
        <f t="shared" si="5"/>
        <v>9.799999999999999</v>
      </c>
      <c r="P26" s="16">
        <f t="shared" si="5"/>
        <v>15.049999999999999</v>
      </c>
      <c r="Q26" s="16">
        <f t="shared" si="5"/>
        <v>14.489999999999998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1:17" ht="12.75">
      <c r="A27" s="4" t="s">
        <v>54</v>
      </c>
      <c r="B27" s="5" t="s">
        <v>55</v>
      </c>
      <c r="C27" s="7">
        <v>0.11</v>
      </c>
      <c r="D27" s="7">
        <v>26.79</v>
      </c>
      <c r="E27" s="7">
        <v>26.37</v>
      </c>
      <c r="F27" s="7">
        <v>0</v>
      </c>
      <c r="G27" s="7">
        <v>0.2</v>
      </c>
      <c r="H27" s="7">
        <v>5.82</v>
      </c>
      <c r="I27" s="7">
        <v>5.7</v>
      </c>
      <c r="J27" s="7">
        <v>0.22</v>
      </c>
      <c r="K27" s="7">
        <v>0.5</v>
      </c>
      <c r="L27" s="7">
        <v>0.22</v>
      </c>
      <c r="M27" s="7">
        <v>0.26</v>
      </c>
      <c r="N27" s="7">
        <v>5.85</v>
      </c>
      <c r="O27" s="7">
        <v>0.26</v>
      </c>
      <c r="P27" s="7">
        <v>5.73</v>
      </c>
      <c r="Q27" s="7">
        <v>1.61</v>
      </c>
    </row>
    <row r="28" spans="1:17" ht="12.75">
      <c r="A28" s="4" t="s">
        <v>56</v>
      </c>
      <c r="B28" s="5" t="s">
        <v>57</v>
      </c>
      <c r="C28" s="7">
        <v>7.3</v>
      </c>
      <c r="D28" s="7">
        <v>8.75</v>
      </c>
      <c r="E28" s="7">
        <v>6.06</v>
      </c>
      <c r="F28" s="7">
        <v>0.07</v>
      </c>
      <c r="G28" s="7">
        <v>0.11</v>
      </c>
      <c r="H28" s="7">
        <v>0.21</v>
      </c>
      <c r="I28" s="7">
        <v>0.38</v>
      </c>
      <c r="J28" s="7">
        <v>0.44</v>
      </c>
      <c r="K28" s="7">
        <v>0.38</v>
      </c>
      <c r="L28" s="7">
        <v>0.33</v>
      </c>
      <c r="M28" s="7">
        <v>0.48</v>
      </c>
      <c r="N28" s="7">
        <v>0.44</v>
      </c>
      <c r="O28" s="7">
        <v>0.91</v>
      </c>
      <c r="P28" s="7">
        <v>0.84</v>
      </c>
      <c r="Q28" s="7">
        <v>1.46</v>
      </c>
    </row>
    <row r="29" spans="1:17" ht="12.75">
      <c r="A29" s="4" t="s">
        <v>58</v>
      </c>
      <c r="B29" s="5" t="s">
        <v>59</v>
      </c>
      <c r="C29" s="7">
        <v>9.62</v>
      </c>
      <c r="D29" s="7">
        <v>10.93</v>
      </c>
      <c r="E29" s="7">
        <v>8.05</v>
      </c>
      <c r="F29" s="7">
        <v>0.07</v>
      </c>
      <c r="G29" s="7">
        <v>0.17</v>
      </c>
      <c r="H29" s="7">
        <v>0.45</v>
      </c>
      <c r="I29" s="7">
        <v>0.93</v>
      </c>
      <c r="J29" s="7">
        <v>0.91</v>
      </c>
      <c r="K29" s="7">
        <v>0.61</v>
      </c>
      <c r="L29" s="7">
        <v>0.56</v>
      </c>
      <c r="M29" s="7">
        <v>0.89</v>
      </c>
      <c r="N29" s="7">
        <v>0.58</v>
      </c>
      <c r="O29" s="7">
        <v>0.33</v>
      </c>
      <c r="P29" s="7">
        <v>0.92</v>
      </c>
      <c r="Q29" s="7">
        <v>1.64</v>
      </c>
    </row>
    <row r="30" spans="1:17" ht="12.75">
      <c r="A30" s="4" t="s">
        <v>60</v>
      </c>
      <c r="B30" s="5" t="s">
        <v>61</v>
      </c>
      <c r="C30" s="7">
        <v>33.66</v>
      </c>
      <c r="D30" s="7">
        <v>36.18</v>
      </c>
      <c r="E30" s="7">
        <v>24.47</v>
      </c>
      <c r="F30" s="7">
        <v>0.9</v>
      </c>
      <c r="G30" s="7">
        <v>1.18</v>
      </c>
      <c r="H30" s="7">
        <v>3.8</v>
      </c>
      <c r="I30" s="7">
        <v>2.04</v>
      </c>
      <c r="J30" s="7">
        <v>0.87</v>
      </c>
      <c r="K30" s="7">
        <v>1.83</v>
      </c>
      <c r="L30" s="7">
        <v>1.67</v>
      </c>
      <c r="M30" s="7">
        <v>2.06</v>
      </c>
      <c r="N30" s="7">
        <v>1.04</v>
      </c>
      <c r="O30" s="7">
        <v>3.59</v>
      </c>
      <c r="P30" s="7">
        <v>1.68</v>
      </c>
      <c r="Q30" s="7">
        <v>3.8</v>
      </c>
    </row>
    <row r="31" spans="1:17" ht="12.75">
      <c r="A31" s="4" t="s">
        <v>62</v>
      </c>
      <c r="B31" s="5" t="s">
        <v>63</v>
      </c>
      <c r="C31" s="7">
        <v>0.59</v>
      </c>
      <c r="D31" s="7">
        <v>0.59</v>
      </c>
      <c r="E31" s="7">
        <v>0.25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0.12</v>
      </c>
      <c r="N31" s="7">
        <v>0.13</v>
      </c>
      <c r="O31" s="7">
        <v>0</v>
      </c>
      <c r="P31" s="7">
        <v>0</v>
      </c>
      <c r="Q31" s="7">
        <v>0</v>
      </c>
    </row>
    <row r="32" spans="1:17" ht="12.75">
      <c r="A32" s="9" t="s">
        <v>64</v>
      </c>
      <c r="B32" s="10" t="s">
        <v>65</v>
      </c>
      <c r="C32" s="6">
        <f aca="true" t="shared" si="6" ref="C32:Q32">SUM(C34:C37)</f>
        <v>9.15</v>
      </c>
      <c r="D32" s="6">
        <f t="shared" si="6"/>
        <v>35.580000000000005</v>
      </c>
      <c r="E32" s="6">
        <f t="shared" si="6"/>
        <v>29.42</v>
      </c>
      <c r="F32" s="6">
        <f t="shared" si="6"/>
        <v>0.01</v>
      </c>
      <c r="G32" s="6">
        <f t="shared" si="6"/>
        <v>0.12</v>
      </c>
      <c r="H32" s="6">
        <f t="shared" si="6"/>
        <v>0.72</v>
      </c>
      <c r="I32" s="6">
        <f t="shared" si="6"/>
        <v>3.86</v>
      </c>
      <c r="J32" s="6">
        <f t="shared" si="6"/>
        <v>1.76</v>
      </c>
      <c r="K32" s="6">
        <f t="shared" si="6"/>
        <v>2.2399999999999998</v>
      </c>
      <c r="L32" s="6">
        <f t="shared" si="6"/>
        <v>2.07</v>
      </c>
      <c r="M32" s="6">
        <f t="shared" si="6"/>
        <v>4.05</v>
      </c>
      <c r="N32" s="6">
        <f t="shared" si="6"/>
        <v>0.98</v>
      </c>
      <c r="O32" s="6">
        <f t="shared" si="6"/>
        <v>4.1499999999999995</v>
      </c>
      <c r="P32" s="6">
        <f t="shared" si="6"/>
        <v>4.62</v>
      </c>
      <c r="Q32" s="6">
        <f t="shared" si="6"/>
        <v>4.859999999999999</v>
      </c>
    </row>
    <row r="33" spans="1:17" ht="12.75">
      <c r="A33" s="9" t="s">
        <v>66</v>
      </c>
      <c r="B33" s="10" t="s">
        <v>67</v>
      </c>
      <c r="C33" s="6">
        <f aca="true" t="shared" si="7" ref="C33:Q33">SUM(C34:C35)</f>
        <v>0</v>
      </c>
      <c r="D33" s="6">
        <f t="shared" si="7"/>
        <v>0</v>
      </c>
      <c r="E33" s="6">
        <f t="shared" si="7"/>
        <v>0</v>
      </c>
      <c r="F33" s="6">
        <f t="shared" si="7"/>
        <v>0</v>
      </c>
      <c r="G33" s="6">
        <f t="shared" si="7"/>
        <v>0</v>
      </c>
      <c r="H33" s="6">
        <f t="shared" si="7"/>
        <v>0</v>
      </c>
      <c r="I33" s="6">
        <f t="shared" si="7"/>
        <v>0</v>
      </c>
      <c r="J33" s="6">
        <f t="shared" si="7"/>
        <v>0</v>
      </c>
      <c r="K33" s="6">
        <f t="shared" si="7"/>
        <v>0</v>
      </c>
      <c r="L33" s="6">
        <f t="shared" si="7"/>
        <v>0</v>
      </c>
      <c r="M33" s="6">
        <f t="shared" si="7"/>
        <v>0</v>
      </c>
      <c r="N33" s="6">
        <f t="shared" si="7"/>
        <v>0</v>
      </c>
      <c r="O33" s="6">
        <f t="shared" si="7"/>
        <v>0</v>
      </c>
      <c r="P33" s="6">
        <f t="shared" si="7"/>
        <v>0</v>
      </c>
      <c r="Q33" s="6">
        <f t="shared" si="7"/>
        <v>0</v>
      </c>
    </row>
    <row r="34" spans="1:17" ht="12.75">
      <c r="A34" s="4" t="s">
        <v>68</v>
      </c>
      <c r="B34" s="5" t="s">
        <v>69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1:17" ht="12.75">
      <c r="A35" s="4" t="s">
        <v>70</v>
      </c>
      <c r="B35" s="5" t="s">
        <v>71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1:17" ht="12.75">
      <c r="A36" s="4" t="s">
        <v>72</v>
      </c>
      <c r="B36" s="5" t="s">
        <v>73</v>
      </c>
      <c r="C36" s="7">
        <v>0.42</v>
      </c>
      <c r="D36" s="7">
        <v>2.99</v>
      </c>
      <c r="E36" s="7">
        <v>2.67</v>
      </c>
      <c r="F36" s="7">
        <v>0</v>
      </c>
      <c r="G36" s="7">
        <v>0</v>
      </c>
      <c r="H36" s="7">
        <v>0.39</v>
      </c>
      <c r="I36" s="7">
        <v>0.38</v>
      </c>
      <c r="J36" s="7">
        <v>0.03</v>
      </c>
      <c r="K36" s="7">
        <v>0.57</v>
      </c>
      <c r="L36" s="7">
        <v>0</v>
      </c>
      <c r="M36" s="7">
        <v>0.05</v>
      </c>
      <c r="N36" s="7">
        <v>0.01</v>
      </c>
      <c r="O36" s="7">
        <v>0.33</v>
      </c>
      <c r="P36" s="7">
        <v>0.83</v>
      </c>
      <c r="Q36" s="7">
        <v>0.09</v>
      </c>
    </row>
    <row r="37" spans="1:17" ht="12.75">
      <c r="A37" s="4" t="s">
        <v>74</v>
      </c>
      <c r="B37" s="5" t="s">
        <v>75</v>
      </c>
      <c r="C37" s="7">
        <v>8.73</v>
      </c>
      <c r="D37" s="7">
        <v>32.59</v>
      </c>
      <c r="E37" s="7">
        <v>26.75</v>
      </c>
      <c r="F37" s="7">
        <v>0.01</v>
      </c>
      <c r="G37" s="7">
        <v>0.12</v>
      </c>
      <c r="H37" s="7">
        <v>0.33</v>
      </c>
      <c r="I37" s="7">
        <v>3.48</v>
      </c>
      <c r="J37" s="7">
        <v>1.73</v>
      </c>
      <c r="K37" s="7">
        <v>1.67</v>
      </c>
      <c r="L37" s="7">
        <v>2.07</v>
      </c>
      <c r="M37" s="7">
        <v>4</v>
      </c>
      <c r="N37" s="7">
        <v>0.97</v>
      </c>
      <c r="O37" s="7">
        <v>3.82</v>
      </c>
      <c r="P37" s="7">
        <v>3.79</v>
      </c>
      <c r="Q37" s="7">
        <v>4.77</v>
      </c>
    </row>
    <row r="38" spans="1:17" ht="12.75">
      <c r="A38" s="4" t="s">
        <v>76</v>
      </c>
      <c r="B38" s="5" t="s">
        <v>77</v>
      </c>
      <c r="C38" s="7">
        <v>8.45</v>
      </c>
      <c r="D38" s="7">
        <v>15.81</v>
      </c>
      <c r="E38" s="7">
        <v>6.3</v>
      </c>
      <c r="F38" s="7">
        <v>0</v>
      </c>
      <c r="G38" s="7">
        <v>0.05</v>
      </c>
      <c r="H38" s="7">
        <v>0.59</v>
      </c>
      <c r="I38" s="7">
        <v>0.49</v>
      </c>
      <c r="J38" s="7">
        <v>0.3</v>
      </c>
      <c r="K38" s="7">
        <v>1.36</v>
      </c>
      <c r="L38" s="7">
        <v>0.28</v>
      </c>
      <c r="M38" s="7">
        <v>0.17</v>
      </c>
      <c r="N38" s="7">
        <v>0.13</v>
      </c>
      <c r="O38" s="7">
        <v>0.56</v>
      </c>
      <c r="P38" s="7">
        <v>1.26</v>
      </c>
      <c r="Q38" s="7">
        <v>1.12</v>
      </c>
    </row>
    <row r="39" spans="1:26" s="17" customFormat="1" ht="15.75">
      <c r="A39" s="9" t="s">
        <v>78</v>
      </c>
      <c r="B39" s="15" t="s">
        <v>79</v>
      </c>
      <c r="C39" s="16">
        <f aca="true" t="shared" si="8" ref="C39:Q39">C40+C41+C42</f>
        <v>133.95999999999998</v>
      </c>
      <c r="D39" s="16">
        <f t="shared" si="8"/>
        <v>134.02999999999997</v>
      </c>
      <c r="E39" s="16">
        <f t="shared" si="8"/>
        <v>45.78</v>
      </c>
      <c r="F39" s="16">
        <f t="shared" si="8"/>
        <v>0</v>
      </c>
      <c r="G39" s="16">
        <f t="shared" si="8"/>
        <v>0</v>
      </c>
      <c r="H39" s="16">
        <f t="shared" si="8"/>
        <v>0</v>
      </c>
      <c r="I39" s="16">
        <f t="shared" si="8"/>
        <v>0</v>
      </c>
      <c r="J39" s="16">
        <f t="shared" si="8"/>
        <v>0</v>
      </c>
      <c r="K39" s="16">
        <f t="shared" si="8"/>
        <v>0</v>
      </c>
      <c r="L39" s="16">
        <f t="shared" si="8"/>
        <v>0.01</v>
      </c>
      <c r="M39" s="16">
        <f t="shared" si="8"/>
        <v>0.07</v>
      </c>
      <c r="N39" s="16">
        <f t="shared" si="8"/>
        <v>2.28</v>
      </c>
      <c r="O39" s="16">
        <f t="shared" si="8"/>
        <v>0</v>
      </c>
      <c r="P39" s="16">
        <f t="shared" si="8"/>
        <v>0.17</v>
      </c>
      <c r="Q39" s="16">
        <f t="shared" si="8"/>
        <v>43.23</v>
      </c>
      <c r="R39" s="19" t="s">
        <v>134</v>
      </c>
      <c r="S39" s="19"/>
      <c r="T39" s="19"/>
      <c r="U39" s="19"/>
      <c r="V39" s="19"/>
      <c r="W39" s="19"/>
      <c r="X39" s="19"/>
      <c r="Y39" s="19"/>
      <c r="Z39" s="19"/>
    </row>
    <row r="40" spans="1:18" ht="12.75">
      <c r="A40" s="4" t="s">
        <v>80</v>
      </c>
      <c r="B40" s="5" t="s">
        <v>81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13" t="s">
        <v>134</v>
      </c>
    </row>
    <row r="41" spans="1:18" ht="12.75">
      <c r="A41" s="4" t="s">
        <v>82</v>
      </c>
      <c r="B41" s="5" t="s">
        <v>83</v>
      </c>
      <c r="C41" s="7">
        <v>0.85</v>
      </c>
      <c r="D41" s="7">
        <v>0.92</v>
      </c>
      <c r="E41" s="7">
        <v>43.5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0.01</v>
      </c>
      <c r="M41" s="7">
        <v>0.07</v>
      </c>
      <c r="N41" s="7">
        <v>0</v>
      </c>
      <c r="O41" s="7">
        <v>0</v>
      </c>
      <c r="P41" s="7">
        <v>0.17</v>
      </c>
      <c r="Q41" s="7">
        <v>43.23</v>
      </c>
      <c r="R41" s="13" t="s">
        <v>134</v>
      </c>
    </row>
    <row r="42" spans="1:18" ht="12.75">
      <c r="A42" s="9" t="s">
        <v>84</v>
      </c>
      <c r="B42" s="10" t="s">
        <v>85</v>
      </c>
      <c r="C42" s="6">
        <f aca="true" t="shared" si="9" ref="C42:Q42">SUM(C43:C45)</f>
        <v>133.10999999999999</v>
      </c>
      <c r="D42" s="6">
        <f t="shared" si="9"/>
        <v>133.10999999999999</v>
      </c>
      <c r="E42" s="6">
        <f t="shared" si="9"/>
        <v>2.28</v>
      </c>
      <c r="F42" s="6">
        <f t="shared" si="9"/>
        <v>0</v>
      </c>
      <c r="G42" s="6">
        <f t="shared" si="9"/>
        <v>0</v>
      </c>
      <c r="H42" s="6">
        <f t="shared" si="9"/>
        <v>0</v>
      </c>
      <c r="I42" s="6">
        <f t="shared" si="9"/>
        <v>0</v>
      </c>
      <c r="J42" s="6">
        <f t="shared" si="9"/>
        <v>0</v>
      </c>
      <c r="K42" s="6">
        <f t="shared" si="9"/>
        <v>0</v>
      </c>
      <c r="L42" s="6">
        <f t="shared" si="9"/>
        <v>0</v>
      </c>
      <c r="M42" s="6">
        <f t="shared" si="9"/>
        <v>0</v>
      </c>
      <c r="N42" s="6">
        <f t="shared" si="9"/>
        <v>2.28</v>
      </c>
      <c r="O42" s="6">
        <f t="shared" si="9"/>
        <v>0</v>
      </c>
      <c r="P42" s="6">
        <f t="shared" si="9"/>
        <v>0</v>
      </c>
      <c r="Q42" s="6">
        <f t="shared" si="9"/>
        <v>0</v>
      </c>
      <c r="R42" s="13" t="s">
        <v>134</v>
      </c>
    </row>
    <row r="43" spans="1:18" ht="12.75">
      <c r="A43" s="4" t="s">
        <v>86</v>
      </c>
      <c r="B43" s="5" t="s">
        <v>87</v>
      </c>
      <c r="C43" s="7">
        <v>107.82</v>
      </c>
      <c r="D43" s="7">
        <v>107.82</v>
      </c>
      <c r="E43" s="7">
        <v>2.28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2.28</v>
      </c>
      <c r="O43" s="7">
        <v>0</v>
      </c>
      <c r="P43" s="7">
        <v>0</v>
      </c>
      <c r="Q43" s="7">
        <v>0</v>
      </c>
      <c r="R43" s="13" t="s">
        <v>134</v>
      </c>
    </row>
    <row r="44" spans="1:18" ht="12.75">
      <c r="A44" s="4" t="s">
        <v>88</v>
      </c>
      <c r="B44" s="5" t="s">
        <v>89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13" t="s">
        <v>134</v>
      </c>
    </row>
    <row r="45" spans="1:18" ht="12.75">
      <c r="A45" s="4" t="s">
        <v>90</v>
      </c>
      <c r="B45" s="5" t="s">
        <v>91</v>
      </c>
      <c r="C45" s="7">
        <v>25.29</v>
      </c>
      <c r="D45" s="7">
        <v>25.29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13" t="s">
        <v>134</v>
      </c>
    </row>
    <row r="46" spans="1:26" s="17" customFormat="1" ht="15.75">
      <c r="A46" s="9" t="s">
        <v>92</v>
      </c>
      <c r="B46" s="15" t="s">
        <v>93</v>
      </c>
      <c r="C46" s="16">
        <f aca="true" t="shared" si="10" ref="C46:Q46">C47+C48+C49+C52</f>
        <v>313.76</v>
      </c>
      <c r="D46" s="16">
        <f t="shared" si="10"/>
        <v>325.06</v>
      </c>
      <c r="E46" s="16">
        <f t="shared" si="10"/>
        <v>155.95</v>
      </c>
      <c r="F46" s="16">
        <f t="shared" si="10"/>
        <v>0.19</v>
      </c>
      <c r="G46" s="16">
        <f t="shared" si="10"/>
        <v>3.94</v>
      </c>
      <c r="H46" s="16">
        <f t="shared" si="10"/>
        <v>14.57</v>
      </c>
      <c r="I46" s="16">
        <f t="shared" si="10"/>
        <v>14.469999999999999</v>
      </c>
      <c r="J46" s="16">
        <f t="shared" si="10"/>
        <v>15.290000000000001</v>
      </c>
      <c r="K46" s="16">
        <f t="shared" si="10"/>
        <v>16.83</v>
      </c>
      <c r="L46" s="16">
        <f t="shared" si="10"/>
        <v>12.05</v>
      </c>
      <c r="M46" s="16">
        <f t="shared" si="10"/>
        <v>12.379999999999999</v>
      </c>
      <c r="N46" s="16">
        <f t="shared" si="10"/>
        <v>25.14</v>
      </c>
      <c r="O46" s="16">
        <f t="shared" si="10"/>
        <v>6.94</v>
      </c>
      <c r="P46" s="16">
        <f t="shared" si="10"/>
        <v>18.15</v>
      </c>
      <c r="Q46" s="16">
        <f t="shared" si="10"/>
        <v>15.98</v>
      </c>
      <c r="R46" s="19"/>
      <c r="S46" s="19"/>
      <c r="T46" s="19"/>
      <c r="U46" s="19"/>
      <c r="V46" s="19"/>
      <c r="W46" s="19"/>
      <c r="X46" s="19"/>
      <c r="Y46" s="19"/>
      <c r="Z46" s="19"/>
    </row>
    <row r="47" spans="1:17" ht="12.75">
      <c r="A47" s="4" t="s">
        <v>94</v>
      </c>
      <c r="B47" s="5" t="s">
        <v>95</v>
      </c>
      <c r="C47" s="7">
        <v>18.35</v>
      </c>
      <c r="D47" s="7">
        <v>19.11</v>
      </c>
      <c r="E47" s="7">
        <v>3.2</v>
      </c>
      <c r="F47" s="7">
        <v>0</v>
      </c>
      <c r="G47" s="7">
        <v>0.01</v>
      </c>
      <c r="H47" s="7">
        <v>0.01</v>
      </c>
      <c r="I47" s="7">
        <v>0.02</v>
      </c>
      <c r="J47" s="7">
        <v>0.26</v>
      </c>
      <c r="K47" s="7">
        <v>0.08</v>
      </c>
      <c r="L47" s="7">
        <v>0.48</v>
      </c>
      <c r="M47" s="7">
        <v>0.32</v>
      </c>
      <c r="N47" s="7">
        <v>0.44</v>
      </c>
      <c r="O47" s="7">
        <v>0.19</v>
      </c>
      <c r="P47" s="7">
        <v>0.23</v>
      </c>
      <c r="Q47" s="7">
        <v>1.16</v>
      </c>
    </row>
    <row r="48" spans="1:17" ht="12.75">
      <c r="A48" s="4" t="s">
        <v>96</v>
      </c>
      <c r="B48" s="5" t="s">
        <v>97</v>
      </c>
      <c r="C48" s="7">
        <v>173.54</v>
      </c>
      <c r="D48" s="7">
        <v>174.3</v>
      </c>
      <c r="E48" s="7">
        <v>59.82</v>
      </c>
      <c r="F48" s="7">
        <v>0.17</v>
      </c>
      <c r="G48" s="7">
        <v>3.35</v>
      </c>
      <c r="H48" s="7">
        <v>5.96</v>
      </c>
      <c r="I48" s="7">
        <v>5.95</v>
      </c>
      <c r="J48" s="7">
        <v>5.24</v>
      </c>
      <c r="K48" s="7">
        <v>6.43</v>
      </c>
      <c r="L48" s="7">
        <v>3.12</v>
      </c>
      <c r="M48" s="7">
        <v>4.53</v>
      </c>
      <c r="N48" s="7">
        <v>3.87</v>
      </c>
      <c r="O48" s="7">
        <v>6.13</v>
      </c>
      <c r="P48" s="7">
        <v>3.35</v>
      </c>
      <c r="Q48" s="7">
        <v>11.71</v>
      </c>
    </row>
    <row r="49" spans="1:17" ht="12.75">
      <c r="A49" s="9" t="s">
        <v>98</v>
      </c>
      <c r="B49" s="10" t="s">
        <v>129</v>
      </c>
      <c r="C49" s="6">
        <f aca="true" t="shared" si="11" ref="C49:Q49">C50+C51</f>
        <v>3.98</v>
      </c>
      <c r="D49" s="6">
        <f t="shared" si="11"/>
        <v>3.98</v>
      </c>
      <c r="E49" s="6">
        <f t="shared" si="11"/>
        <v>0.41</v>
      </c>
      <c r="F49" s="6">
        <f t="shared" si="11"/>
        <v>0.02</v>
      </c>
      <c r="G49" s="6">
        <f t="shared" si="11"/>
        <v>0</v>
      </c>
      <c r="H49" s="6">
        <f t="shared" si="11"/>
        <v>0</v>
      </c>
      <c r="I49" s="6">
        <f t="shared" si="11"/>
        <v>0</v>
      </c>
      <c r="J49" s="6">
        <f t="shared" si="11"/>
        <v>0.08</v>
      </c>
      <c r="K49" s="6">
        <f t="shared" si="11"/>
        <v>0.05</v>
      </c>
      <c r="L49" s="6">
        <f t="shared" si="11"/>
        <v>0</v>
      </c>
      <c r="M49" s="6">
        <f t="shared" si="11"/>
        <v>0.01</v>
      </c>
      <c r="N49" s="6">
        <f t="shared" si="11"/>
        <v>0</v>
      </c>
      <c r="O49" s="6">
        <f t="shared" si="11"/>
        <v>0</v>
      </c>
      <c r="P49" s="6">
        <f t="shared" si="11"/>
        <v>0</v>
      </c>
      <c r="Q49" s="6">
        <f t="shared" si="11"/>
        <v>0.24</v>
      </c>
    </row>
    <row r="50" spans="1:17" ht="12.75">
      <c r="A50" s="4" t="s">
        <v>99</v>
      </c>
      <c r="B50" s="5" t="s">
        <v>100</v>
      </c>
      <c r="C50" s="7">
        <v>3.98</v>
      </c>
      <c r="D50" s="7">
        <v>3.98</v>
      </c>
      <c r="E50" s="7">
        <v>0.41</v>
      </c>
      <c r="F50" s="7">
        <v>0.02</v>
      </c>
      <c r="G50" s="7">
        <v>0</v>
      </c>
      <c r="H50" s="7">
        <v>0</v>
      </c>
      <c r="I50" s="7">
        <v>0</v>
      </c>
      <c r="J50" s="7">
        <v>0.08</v>
      </c>
      <c r="K50" s="7">
        <v>0.05</v>
      </c>
      <c r="L50" s="7">
        <v>0</v>
      </c>
      <c r="M50" s="7">
        <v>0.01</v>
      </c>
      <c r="N50" s="7">
        <v>0</v>
      </c>
      <c r="O50" s="7">
        <v>0</v>
      </c>
      <c r="P50" s="7">
        <v>0</v>
      </c>
      <c r="Q50" s="7">
        <v>0.24</v>
      </c>
    </row>
    <row r="51" spans="1:17" ht="12.75">
      <c r="A51" s="4" t="s">
        <v>101</v>
      </c>
      <c r="B51" s="5" t="s">
        <v>102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1:17" ht="12.75">
      <c r="A52" s="9" t="s">
        <v>103</v>
      </c>
      <c r="B52" s="10" t="s">
        <v>104</v>
      </c>
      <c r="C52" s="6">
        <f aca="true" t="shared" si="12" ref="C52:Q52">C53+C54+C55</f>
        <v>117.89</v>
      </c>
      <c r="D52" s="6">
        <f t="shared" si="12"/>
        <v>127.67</v>
      </c>
      <c r="E52" s="6">
        <f t="shared" si="12"/>
        <v>92.52</v>
      </c>
      <c r="F52" s="6">
        <f t="shared" si="12"/>
        <v>0</v>
      </c>
      <c r="G52" s="6">
        <f t="shared" si="12"/>
        <v>0.58</v>
      </c>
      <c r="H52" s="6">
        <f t="shared" si="12"/>
        <v>8.6</v>
      </c>
      <c r="I52" s="6">
        <f t="shared" si="12"/>
        <v>8.5</v>
      </c>
      <c r="J52" s="6">
        <f t="shared" si="12"/>
        <v>9.71</v>
      </c>
      <c r="K52" s="6">
        <f t="shared" si="12"/>
        <v>10.27</v>
      </c>
      <c r="L52" s="6">
        <f t="shared" si="12"/>
        <v>8.450000000000001</v>
      </c>
      <c r="M52" s="6">
        <f t="shared" si="12"/>
        <v>7.52</v>
      </c>
      <c r="N52" s="6">
        <f t="shared" si="12"/>
        <v>20.83</v>
      </c>
      <c r="O52" s="6">
        <f t="shared" si="12"/>
        <v>0.62</v>
      </c>
      <c r="P52" s="6">
        <f t="shared" si="12"/>
        <v>14.569999999999999</v>
      </c>
      <c r="Q52" s="6">
        <f t="shared" si="12"/>
        <v>2.87</v>
      </c>
    </row>
    <row r="53" spans="1:17" ht="12.75">
      <c r="A53" s="4" t="s">
        <v>105</v>
      </c>
      <c r="B53" s="5" t="s">
        <v>106</v>
      </c>
      <c r="C53" s="7">
        <v>27.89</v>
      </c>
      <c r="D53" s="7">
        <v>37.67</v>
      </c>
      <c r="E53" s="7">
        <v>7.02</v>
      </c>
      <c r="F53" s="7">
        <v>0</v>
      </c>
      <c r="G53" s="7">
        <v>0.58</v>
      </c>
      <c r="H53" s="7">
        <v>0.25</v>
      </c>
      <c r="I53" s="7">
        <v>0.2</v>
      </c>
      <c r="J53" s="7">
        <v>0.3</v>
      </c>
      <c r="K53" s="7">
        <v>1.57</v>
      </c>
      <c r="L53" s="7">
        <v>0.32</v>
      </c>
      <c r="M53" s="7">
        <v>0.05</v>
      </c>
      <c r="N53" s="7">
        <v>1.83</v>
      </c>
      <c r="O53" s="7">
        <v>0.62</v>
      </c>
      <c r="P53" s="7">
        <v>0.62</v>
      </c>
      <c r="Q53" s="7">
        <v>0.68</v>
      </c>
    </row>
    <row r="54" spans="1:17" ht="12.75">
      <c r="A54" s="4" t="s">
        <v>107</v>
      </c>
      <c r="B54" s="5" t="s">
        <v>130</v>
      </c>
      <c r="C54" s="7">
        <v>90</v>
      </c>
      <c r="D54" s="7">
        <v>90</v>
      </c>
      <c r="E54" s="7">
        <v>85.5</v>
      </c>
      <c r="F54" s="7">
        <v>0</v>
      </c>
      <c r="G54" s="7">
        <v>0</v>
      </c>
      <c r="H54" s="7">
        <v>8.35</v>
      </c>
      <c r="I54" s="7">
        <v>8.3</v>
      </c>
      <c r="J54" s="7">
        <v>9.41</v>
      </c>
      <c r="K54" s="7">
        <v>8.7</v>
      </c>
      <c r="L54" s="7">
        <v>8.13</v>
      </c>
      <c r="M54" s="7">
        <v>7.47</v>
      </c>
      <c r="N54" s="7">
        <v>19</v>
      </c>
      <c r="O54" s="7">
        <v>0</v>
      </c>
      <c r="P54" s="7">
        <v>13.95</v>
      </c>
      <c r="Q54" s="7">
        <v>2.19</v>
      </c>
    </row>
    <row r="55" spans="1:17" ht="12.75">
      <c r="A55" s="4" t="s">
        <v>108</v>
      </c>
      <c r="B55" s="5" t="s">
        <v>109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1:26" s="17" customFormat="1" ht="15.75">
      <c r="A56" s="9" t="s">
        <v>110</v>
      </c>
      <c r="B56" s="15" t="s">
        <v>111</v>
      </c>
      <c r="C56" s="16">
        <f aca="true" t="shared" si="13" ref="C56:Q56">C7+C39</f>
        <v>216.36999999999998</v>
      </c>
      <c r="D56" s="16">
        <f t="shared" si="13"/>
        <v>254.30999999999997</v>
      </c>
      <c r="E56" s="16">
        <f t="shared" si="13"/>
        <v>156.56</v>
      </c>
      <c r="F56" s="16">
        <f t="shared" si="13"/>
        <v>2.68</v>
      </c>
      <c r="G56" s="16">
        <f t="shared" si="13"/>
        <v>4.58</v>
      </c>
      <c r="H56" s="16">
        <f t="shared" si="13"/>
        <v>14.120000000000001</v>
      </c>
      <c r="I56" s="16">
        <f t="shared" si="13"/>
        <v>13.580000000000002</v>
      </c>
      <c r="J56" s="16">
        <f t="shared" si="13"/>
        <v>6.77</v>
      </c>
      <c r="K56" s="16">
        <f t="shared" si="13"/>
        <v>6.66</v>
      </c>
      <c r="L56" s="16">
        <f t="shared" si="13"/>
        <v>12.22</v>
      </c>
      <c r="M56" s="16">
        <f t="shared" si="13"/>
        <v>10.42</v>
      </c>
      <c r="N56" s="16">
        <f t="shared" si="13"/>
        <v>10.08</v>
      </c>
      <c r="O56" s="16">
        <f t="shared" si="13"/>
        <v>11.29</v>
      </c>
      <c r="P56" s="16">
        <f t="shared" si="13"/>
        <v>12.26</v>
      </c>
      <c r="Q56" s="16">
        <f t="shared" si="13"/>
        <v>51.879999999999995</v>
      </c>
      <c r="R56" s="19"/>
      <c r="S56" s="19"/>
      <c r="T56" s="19"/>
      <c r="U56" s="19"/>
      <c r="V56" s="19"/>
      <c r="W56" s="19"/>
      <c r="X56" s="19"/>
      <c r="Y56" s="19"/>
      <c r="Z56" s="19"/>
    </row>
    <row r="57" spans="1:26" s="17" customFormat="1" ht="15.75">
      <c r="A57" s="9" t="s">
        <v>112</v>
      </c>
      <c r="B57" s="15" t="s">
        <v>113</v>
      </c>
      <c r="C57" s="16">
        <f aca="true" t="shared" si="14" ref="C57:Q57">C26+C46</f>
        <v>382.64</v>
      </c>
      <c r="D57" s="16">
        <f t="shared" si="14"/>
        <v>459.69000000000005</v>
      </c>
      <c r="E57" s="16">
        <f t="shared" si="14"/>
        <v>256.87</v>
      </c>
      <c r="F57" s="16">
        <f t="shared" si="14"/>
        <v>1.24</v>
      </c>
      <c r="G57" s="16">
        <f t="shared" si="14"/>
        <v>5.77</v>
      </c>
      <c r="H57" s="16">
        <f t="shared" si="14"/>
        <v>26.160000000000004</v>
      </c>
      <c r="I57" s="16">
        <f t="shared" si="14"/>
        <v>27.869999999999997</v>
      </c>
      <c r="J57" s="16">
        <f t="shared" si="14"/>
        <v>19.79</v>
      </c>
      <c r="K57" s="16">
        <f t="shared" si="14"/>
        <v>23.75</v>
      </c>
      <c r="L57" s="16">
        <f t="shared" si="14"/>
        <v>17.18</v>
      </c>
      <c r="M57" s="16">
        <f t="shared" si="14"/>
        <v>20.409999999999997</v>
      </c>
      <c r="N57" s="16">
        <f t="shared" si="14"/>
        <v>34.290000000000006</v>
      </c>
      <c r="O57" s="16">
        <f t="shared" si="14"/>
        <v>16.74</v>
      </c>
      <c r="P57" s="16">
        <f t="shared" si="14"/>
        <v>33.199999999999996</v>
      </c>
      <c r="Q57" s="16">
        <f t="shared" si="14"/>
        <v>30.47</v>
      </c>
      <c r="R57" s="19"/>
      <c r="S57" s="19"/>
      <c r="T57" s="19"/>
      <c r="U57" s="19"/>
      <c r="V57" s="19"/>
      <c r="W57" s="19"/>
      <c r="X57" s="19"/>
      <c r="Y57" s="19"/>
      <c r="Z57" s="19"/>
    </row>
    <row r="58" spans="1:26" s="17" customFormat="1" ht="15.75">
      <c r="A58" s="9" t="s">
        <v>114</v>
      </c>
      <c r="B58" s="15" t="s">
        <v>115</v>
      </c>
      <c r="C58" s="16">
        <f aca="true" t="shared" si="15" ref="C58:Q58">C56-C57</f>
        <v>-166.27</v>
      </c>
      <c r="D58" s="16">
        <f t="shared" si="15"/>
        <v>-205.38000000000008</v>
      </c>
      <c r="E58" s="16">
        <f t="shared" si="15"/>
        <v>-100.31</v>
      </c>
      <c r="F58" s="16">
        <f t="shared" si="15"/>
        <v>1.4400000000000002</v>
      </c>
      <c r="G58" s="16">
        <f t="shared" si="15"/>
        <v>-1.1899999999999995</v>
      </c>
      <c r="H58" s="16">
        <f t="shared" si="15"/>
        <v>-12.040000000000003</v>
      </c>
      <c r="I58" s="16">
        <f t="shared" si="15"/>
        <v>-14.289999999999996</v>
      </c>
      <c r="J58" s="16">
        <f t="shared" si="15"/>
        <v>-13.02</v>
      </c>
      <c r="K58" s="16">
        <f t="shared" si="15"/>
        <v>-17.09</v>
      </c>
      <c r="L58" s="16">
        <f t="shared" si="15"/>
        <v>-4.959999999999999</v>
      </c>
      <c r="M58" s="16">
        <f t="shared" si="15"/>
        <v>-9.989999999999997</v>
      </c>
      <c r="N58" s="16">
        <f t="shared" si="15"/>
        <v>-24.210000000000008</v>
      </c>
      <c r="O58" s="16">
        <f t="shared" si="15"/>
        <v>-5.449999999999999</v>
      </c>
      <c r="P58" s="16">
        <f t="shared" si="15"/>
        <v>-20.939999999999998</v>
      </c>
      <c r="Q58" s="16">
        <f t="shared" si="15"/>
        <v>21.409999999999997</v>
      </c>
      <c r="R58" s="19"/>
      <c r="S58" s="19"/>
      <c r="T58" s="19"/>
      <c r="U58" s="19"/>
      <c r="V58" s="19"/>
      <c r="W58" s="19"/>
      <c r="X58" s="19"/>
      <c r="Y58" s="19"/>
      <c r="Z58" s="19"/>
    </row>
    <row r="59" spans="1:17" ht="12.75">
      <c r="A59" s="4" t="s">
        <v>119</v>
      </c>
      <c r="B59" s="5" t="s">
        <v>122</v>
      </c>
      <c r="C59" s="18">
        <v>53.71</v>
      </c>
      <c r="D59" s="18">
        <v>72.79</v>
      </c>
      <c r="E59" s="18">
        <v>33.9</v>
      </c>
      <c r="F59" s="8">
        <v>2.71</v>
      </c>
      <c r="G59" s="8">
        <v>0.32</v>
      </c>
      <c r="H59" s="8">
        <v>2.35</v>
      </c>
      <c r="I59" s="8">
        <v>1.48</v>
      </c>
      <c r="J59" s="8">
        <v>1.2</v>
      </c>
      <c r="K59" s="8">
        <v>1.38</v>
      </c>
      <c r="L59" s="8">
        <v>3.39</v>
      </c>
      <c r="M59" s="8">
        <v>1.48</v>
      </c>
      <c r="N59" s="8">
        <v>5.03</v>
      </c>
      <c r="O59" s="8">
        <v>4.66</v>
      </c>
      <c r="P59" s="8">
        <v>2.88</v>
      </c>
      <c r="Q59" s="8">
        <v>7.02</v>
      </c>
    </row>
    <row r="60" spans="1:17" ht="12.75">
      <c r="A60" s="4" t="s">
        <v>120</v>
      </c>
      <c r="B60" s="5" t="s">
        <v>123</v>
      </c>
      <c r="C60" s="18">
        <v>0.91</v>
      </c>
      <c r="D60" s="18">
        <v>0.91</v>
      </c>
      <c r="E60" s="1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>
      <c r="A61" s="4" t="s">
        <v>121</v>
      </c>
      <c r="B61" s="5" t="s">
        <v>124</v>
      </c>
      <c r="C61" s="18">
        <v>0</v>
      </c>
      <c r="D61" s="18">
        <v>56.23</v>
      </c>
      <c r="E61" s="18">
        <v>56.14</v>
      </c>
      <c r="F61" s="8">
        <v>22.42</v>
      </c>
      <c r="G61" s="8">
        <v>23.15</v>
      </c>
      <c r="H61" s="8">
        <v>3.64</v>
      </c>
      <c r="I61" s="8">
        <v>1.67</v>
      </c>
      <c r="J61" s="8">
        <v>1.79</v>
      </c>
      <c r="K61" s="8">
        <v>0.26</v>
      </c>
      <c r="L61" s="8">
        <v>0.3</v>
      </c>
      <c r="M61" s="8">
        <v>0.12</v>
      </c>
      <c r="N61" s="8">
        <v>0.06</v>
      </c>
      <c r="O61" s="8">
        <v>0.08</v>
      </c>
      <c r="P61" s="8">
        <v>0.13</v>
      </c>
      <c r="Q61" s="8">
        <v>2.53</v>
      </c>
    </row>
    <row r="62" ht="12.75">
      <c r="A62" s="12" t="s">
        <v>134</v>
      </c>
    </row>
    <row r="63" ht="12.75">
      <c r="A63" s="11" t="s">
        <v>125</v>
      </c>
    </row>
    <row r="64" ht="12.75">
      <c r="A64" s="12" t="s">
        <v>116</v>
      </c>
    </row>
    <row r="65" ht="12.75">
      <c r="A65" s="12" t="s">
        <v>134</v>
      </c>
    </row>
    <row r="66" ht="12.75">
      <c r="A66" s="14" t="s">
        <v>134</v>
      </c>
    </row>
    <row r="67" ht="12.75">
      <c r="A67" s="12"/>
    </row>
    <row r="68" ht="12.75">
      <c r="A68" s="1" t="s">
        <v>134</v>
      </c>
    </row>
  </sheetData>
  <mergeCells count="1">
    <mergeCell ref="C5:Q5"/>
  </mergeCells>
  <printOptions/>
  <pageMargins left="0.33" right="0.17" top="0.74" bottom="0.34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jgarcia</cp:lastModifiedBy>
  <cp:lastPrinted>2010-04-13T14:08:54Z</cp:lastPrinted>
  <dcterms:created xsi:type="dcterms:W3CDTF">2008-05-29T13:45:51Z</dcterms:created>
  <dcterms:modified xsi:type="dcterms:W3CDTF">2013-03-25T12:29:19Z</dcterms:modified>
  <cp:category/>
  <cp:version/>
  <cp:contentType/>
  <cp:contentStatus/>
</cp:coreProperties>
</file>