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11" activeTab="13"/>
  </bookViews>
  <sheets>
    <sheet name="Enero" sheetId="1" r:id="rId1"/>
    <sheet name="Febrero" sheetId="2" r:id="rId2"/>
    <sheet name="Marzo" sheetId="3" r:id="rId3"/>
    <sheet name="Abril " sheetId="4" r:id="rId4"/>
    <sheet name="Mayo" sheetId="5" r:id="rId5"/>
    <sheet name="Junio" sheetId="6" r:id="rId6"/>
    <sheet name="Julio " sheetId="7" r:id="rId7"/>
    <sheet name="Agosto " sheetId="8" r:id="rId8"/>
    <sheet name="Setiembre" sheetId="9" r:id="rId9"/>
    <sheet name="Octubre " sheetId="10" r:id="rId10"/>
    <sheet name="Noviembre " sheetId="11" r:id="rId11"/>
    <sheet name="Diciembre" sheetId="12" r:id="rId12"/>
    <sheet name="Diciembre con compl" sheetId="13" r:id="rId13"/>
    <sheet name="Diciembre con saldo de cierre" sheetId="14" r:id="rId14"/>
  </sheets>
  <definedNames>
    <definedName name="I_90">#N/A</definedName>
    <definedName name="II_90">#N/A</definedName>
    <definedName name="III_90">#N/A</definedName>
    <definedName name="IV_90">#N/A</definedName>
    <definedName name="V_90">#N/A</definedName>
  </definedNames>
  <calcPr fullCalcOnLoad="1"/>
</workbook>
</file>

<file path=xl/sharedStrings.xml><?xml version="1.0" encoding="utf-8"?>
<sst xmlns="http://schemas.openxmlformats.org/spreadsheetml/2006/main" count="561" uniqueCount="58">
  <si>
    <t>MUNICIPIOS</t>
  </si>
  <si>
    <t>TOTAL</t>
  </si>
  <si>
    <t>CAPITAL</t>
  </si>
  <si>
    <t>GODOY CRUZ</t>
  </si>
  <si>
    <t>GRAL. ALVEAR</t>
  </si>
  <si>
    <t>GUAYMALLEN</t>
  </si>
  <si>
    <t>JUNIN</t>
  </si>
  <si>
    <t>LA PAZ</t>
  </si>
  <si>
    <t>LAS HERAS</t>
  </si>
  <si>
    <t>LAVALLE</t>
  </si>
  <si>
    <t>LUJAN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</si>
  <si>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</si>
  <si>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</si>
  <si>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</si>
  <si>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</si>
  <si>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</si>
  <si>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</si>
  <si>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</si>
  <si>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</si>
  <si>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</si>
  <si>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IMP. INMOBIL.</t>
  </si>
  <si>
    <t>IMP.AUTOMOT.</t>
  </si>
  <si>
    <t>IMP.ING.BTOS.</t>
  </si>
  <si>
    <t>IMP.SELLOS</t>
  </si>
  <si>
    <t>COP. FEDERAL</t>
  </si>
  <si>
    <t>R.PETROLIF.</t>
  </si>
  <si>
    <t>R.GASIFERAS</t>
  </si>
  <si>
    <t>REG. URANIF.</t>
  </si>
  <si>
    <t>LEY 6253</t>
  </si>
  <si>
    <t>REG. HIDR.</t>
  </si>
  <si>
    <t>FONDO COMP.</t>
  </si>
  <si>
    <t>TOTAL LIQUID.</t>
  </si>
  <si>
    <t>Fuente:</t>
  </si>
  <si>
    <t>Página web del Ministerio de Hacienda de la Provincia de Mendoza:</t>
  </si>
  <si>
    <t>www.hacienda.mendoza.gov.ar</t>
  </si>
  <si>
    <t>DETERMINACION POR IMPUESTO Y POR MUNICIPIO</t>
  </si>
  <si>
    <t>ART.14º LEY 6396 MUNIC.</t>
  </si>
  <si>
    <t>SUBTOTAL LIQUID.</t>
  </si>
  <si>
    <t>ART.14º LEY 6396 PCIA.</t>
  </si>
  <si>
    <t>(*)Los importes correspondientes a diciembre están sujetos a ajustes de cierre.</t>
  </si>
  <si>
    <t>SUBTOTAL</t>
  </si>
  <si>
    <t>AJUSTE INDICES</t>
  </si>
  <si>
    <t xml:space="preserve">Nota: </t>
  </si>
  <si>
    <t>LIQUIDACION PARTICIPACION MUNICIPAL ACUMULADA A ENERO 2015</t>
  </si>
  <si>
    <t>LIQUIDACION PARTICIPACION MUNICIPAL ACUMULADA A FEBRERO 2015</t>
  </si>
  <si>
    <t>LIQUIDACION PARTICIPACION MUNICIPAL ACUMULADA A MARZO 2015</t>
  </si>
  <si>
    <t>LIQUIDACION PARTICIPACION MUNICIPAL ACUMULADA A ABRIL 2015</t>
  </si>
  <si>
    <t>LIQUIDACION PARTICIPACION MUNICIPAL ACUMULADA A MAYO 2015</t>
  </si>
  <si>
    <t>LIQUIDACION PARTICIPACION MUNICIPAL ACUMULADA A JUNIO 2015</t>
  </si>
  <si>
    <t>LIQUIDACION PARTICIPACION MUNICIPAL ACUMULADA A JULIO 2015</t>
  </si>
  <si>
    <t>LIQUIDACION PARTICIPACION MUNICIPAL ACUMULADA A AGOSTO 2015</t>
  </si>
  <si>
    <t>LIQUIDACION PARTICIPACION MUNICIPAL ACUMULADA A SETIEMBRE 2015</t>
  </si>
  <si>
    <t>LIQUIDACION PARTICIPACION MUNICIPAL ACUMULADA A OCTUBRE 2015</t>
  </si>
  <si>
    <t>LIQUIDACION PARTICIPACION MUNICIPAL ACUMULADA A NOVIEMBRE 2015</t>
  </si>
  <si>
    <t>LIQUIDACION PARTICIPACION MUNICIPAL ACUMULADA A DICIEMBRE 2015 (sin complementaria)</t>
  </si>
  <si>
    <t>LIQUIDACION PARTICIPACION MUNICIPAL ACUMULADA A DICIEMBRE 2015 (con complementaria)</t>
  </si>
  <si>
    <t>Institución: Dirección General de Prespuesto</t>
  </si>
  <si>
    <t>Institución: Dirección General de Presupuesto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</si>
</sst>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.0000_);\(#,##0.0000\)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C0A]dddd\,\ dd&quot; de &quot;mmmm&quot; de &quot;yyyy"/>
    <numFmt numFmtId="188" formatCode="[$-2C0A]hh:mm:ss\ AM/PM"/>
    <numFmt numFmtId="189" formatCode="0.00_)"/>
    <numFmt numFmtId="190" formatCode="0.000_)"/>
    <numFmt numFmtId="191" formatCode="#,##0.000_);\(#,##0.000\)"/>
    <numFmt numFmtId="192" formatCode="#,##0.000"/>
    <numFmt numFmtId="193" formatCode="#,##0.000_ ;\-#,##0.000\ "/>
    <numFmt numFmtId="194" formatCode="_ * #,##0.0_ ;_ * \-#,##0.0_ ;_ * &quot;-&quot;??_ ;_ @_ "/>
    <numFmt numFmtId="195" formatCode="_ * #,##0.000_ ;_ * \-#,##0.000_ ;_ * &quot;-&quot;??_ ;_ @_ "/>
    <numFmt numFmtId="196" formatCode="#,##0.0;\-#,##0.0"/>
    <numFmt numFmtId="197" formatCode="#,##0.0"/>
    <numFmt numFmtId="198" formatCode="#,##0.0000"/>
    <numFmt numFmtId="199" formatCode="#,##0.00000"/>
    <numFmt numFmtId="200" formatCode="#,##0.000000"/>
    <numFmt numFmtId="201" formatCode="_-* #,##0.0\ _P_t_s_-;\-* #,##0.0\ _P_t_s_-;_-* &quot;-&quot;??\ _P_t_s_-;_-@_-"/>
    <numFmt numFmtId="202" formatCode="_-* #,##0.000\ _P_t_s_-;\-* #,##0.000\ _P_t_s_-;_-* &quot;-&quot;??\ _P_t_s_-;_-@_-"/>
    <numFmt numFmtId="203" formatCode="_-* #,##0.0000\ _P_t_s_-;\-* #,##0.0000\ _P_t_s_-;_-* &quot;-&quot;??\ _P_t_s_-;_-@_-"/>
    <numFmt numFmtId="204" formatCode="_-* #,##0\ _P_t_s_-;\-* #,##0\ _P_t_s_-;_-* &quot;-&quot;??\ _P_t_s_-;_-@_-"/>
    <numFmt numFmtId="205" formatCode="0.0000"/>
    <numFmt numFmtId="206" formatCode="0.00000"/>
    <numFmt numFmtId="207" formatCode="0.000000"/>
    <numFmt numFmtId="208" formatCode="0.0000000"/>
    <numFmt numFmtId="209" formatCode="#,##0.000;\-#,##0.000"/>
    <numFmt numFmtId="210" formatCode="#,##0.0000;\-#,##0.0000"/>
    <numFmt numFmtId="211" formatCode="#,##0.00000;\-#,##0.00000"/>
    <numFmt numFmtId="212" formatCode="#,##0.0000000"/>
    <numFmt numFmtId="213" formatCode="0.0"/>
    <numFmt numFmtId="214" formatCode="#,##0.00_ ;\-#,##0.00\ "/>
    <numFmt numFmtId="215" formatCode="#,##0.0000_ ;\-#,##0.0000\ "/>
    <numFmt numFmtId="216" formatCode="#,##0.00000_ ;\-#,##0.00000\ "/>
    <numFmt numFmtId="217" formatCode="#,##0.000000_ ;\-#,##0.000000\ "/>
  </numFmts>
  <fonts count="50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2"/>
      <name val="Courie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37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86">
    <xf numFmtId="0" fontId="0" fillId="0" borderId="0" xfId="0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37" fontId="5" fillId="0" borderId="11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37" fontId="5" fillId="0" borderId="1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Alignment="1">
      <alignment/>
    </xf>
    <xf numFmtId="37" fontId="9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left"/>
      <protection/>
    </xf>
    <xf numFmtId="37" fontId="7" fillId="0" borderId="11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/>
      <protection/>
    </xf>
    <xf numFmtId="37" fontId="7" fillId="0" borderId="1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10" fillId="0" borderId="11" xfId="0" applyNumberFormat="1" applyFont="1" applyBorder="1" applyAlignment="1" applyProtection="1">
      <alignment/>
      <protection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7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10" fillId="0" borderId="10" xfId="0" applyFont="1" applyBorder="1" applyAlignment="1" applyProtection="1">
      <alignment horizontal="center"/>
      <protection/>
    </xf>
    <xf numFmtId="37" fontId="10" fillId="0" borderId="10" xfId="0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0" fontId="11" fillId="33" borderId="0" xfId="0" applyFont="1" applyFill="1" applyAlignment="1">
      <alignment/>
    </xf>
    <xf numFmtId="37" fontId="12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left"/>
      <protection/>
    </xf>
    <xf numFmtId="37" fontId="0" fillId="0" borderId="11" xfId="0" applyNumberFormat="1" applyFont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3" fontId="5" fillId="0" borderId="11" xfId="0" applyNumberFormat="1" applyFont="1" applyBorder="1" applyAlignment="1" applyProtection="1">
      <alignment horizontal="left"/>
      <protection/>
    </xf>
    <xf numFmtId="3" fontId="10" fillId="0" borderId="11" xfId="0" applyNumberFormat="1" applyFont="1" applyBorder="1" applyAlignment="1" applyProtection="1">
      <alignment/>
      <protection/>
    </xf>
    <xf numFmtId="3" fontId="5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 applyProtection="1">
      <alignment horizontal="left"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1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left"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" fontId="0" fillId="0" borderId="11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left"/>
      <protection/>
    </xf>
    <xf numFmtId="37" fontId="15" fillId="0" borderId="11" xfId="0" applyNumberFormat="1" applyFont="1" applyBorder="1" applyAlignment="1" applyProtection="1">
      <alignment/>
      <protection/>
    </xf>
    <xf numFmtId="37" fontId="15" fillId="0" borderId="12" xfId="0" applyNumberFormat="1" applyFont="1" applyBorder="1" applyAlignment="1" applyProtection="1">
      <alignment/>
      <protection/>
    </xf>
    <xf numFmtId="37" fontId="15" fillId="0" borderId="13" xfId="0" applyNumberFormat="1" applyFont="1" applyBorder="1" applyAlignment="1" applyProtection="1">
      <alignment/>
      <protection/>
    </xf>
    <xf numFmtId="4" fontId="15" fillId="0" borderId="14" xfId="0" applyNumberFormat="1" applyFont="1" applyBorder="1" applyAlignment="1" applyProtection="1">
      <alignment/>
      <protection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37" fontId="15" fillId="0" borderId="15" xfId="0" applyNumberFormat="1" applyFont="1" applyBorder="1" applyAlignment="1" applyProtection="1">
      <alignment/>
      <protection/>
    </xf>
    <xf numFmtId="0" fontId="15" fillId="0" borderId="10" xfId="0" applyFont="1" applyBorder="1" applyAlignment="1" applyProtection="1">
      <alignment horizontal="left"/>
      <protection/>
    </xf>
    <xf numFmtId="37" fontId="15" fillId="0" borderId="10" xfId="0" applyNumberFormat="1" applyFont="1" applyBorder="1" applyAlignment="1" applyProtection="1">
      <alignment/>
      <protection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179" fontId="5" fillId="0" borderId="0" xfId="47" applyFont="1" applyAlignment="1">
      <alignment/>
    </xf>
    <xf numFmtId="4" fontId="0" fillId="0" borderId="0" xfId="47" applyNumberFormat="1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left"/>
      <protection/>
    </xf>
    <xf numFmtId="37" fontId="7" fillId="0" borderId="11" xfId="0" applyNumberFormat="1" applyFont="1" applyBorder="1" applyAlignment="1" applyProtection="1">
      <alignment/>
      <protection/>
    </xf>
    <xf numFmtId="3" fontId="7" fillId="0" borderId="0" xfId="0" applyNumberFormat="1" applyFont="1" applyAlignment="1">
      <alignment/>
    </xf>
    <xf numFmtId="0" fontId="7" fillId="0" borderId="10" xfId="0" applyFont="1" applyBorder="1" applyAlignment="1" applyProtection="1">
      <alignment horizontal="left"/>
      <protection/>
    </xf>
    <xf numFmtId="37" fontId="7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wrapText="1"/>
      <protection/>
    </xf>
    <xf numFmtId="37" fontId="15" fillId="0" borderId="11" xfId="0" applyNumberFormat="1" applyFont="1" applyFill="1" applyBorder="1" applyAlignment="1" applyProtection="1">
      <alignment/>
      <protection/>
    </xf>
    <xf numFmtId="179" fontId="7" fillId="0" borderId="0" xfId="47" applyFont="1" applyAlignment="1" applyProtection="1">
      <alignment horizontal="left"/>
      <protection/>
    </xf>
    <xf numFmtId="179" fontId="7" fillId="0" borderId="0" xfId="47" applyFont="1" applyAlignment="1">
      <alignment/>
    </xf>
    <xf numFmtId="0" fontId="0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 applyProtection="1">
      <alignment horizontal="left"/>
      <protection/>
    </xf>
    <xf numFmtId="37" fontId="11" fillId="0" borderId="16" xfId="0" applyNumberFormat="1" applyFont="1" applyFill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1" fillId="0" borderId="0" xfId="0" applyFont="1" applyAlignment="1">
      <alignment/>
    </xf>
    <xf numFmtId="200" fontId="5" fillId="0" borderId="0" xfId="0" applyNumberFormat="1" applyFont="1" applyAlignment="1">
      <alignment/>
    </xf>
    <xf numFmtId="3" fontId="7" fillId="0" borderId="11" xfId="0" applyNumberFormat="1" applyFont="1" applyFill="1" applyBorder="1" applyAlignment="1" applyProtection="1">
      <alignment/>
      <protection/>
    </xf>
    <xf numFmtId="39" fontId="7" fillId="0" borderId="0" xfId="0" applyNumberFormat="1" applyFont="1" applyAlignment="1">
      <alignment/>
    </xf>
    <xf numFmtId="198" fontId="0" fillId="0" borderId="0" xfId="0" applyNumberFormat="1" applyAlignment="1">
      <alignment/>
    </xf>
    <xf numFmtId="200" fontId="5" fillId="0" borderId="0" xfId="47" applyNumberFormat="1" applyFont="1" applyAlignment="1">
      <alignment/>
    </xf>
    <xf numFmtId="204" fontId="5" fillId="0" borderId="0" xfId="47" applyNumberFormat="1" applyFont="1" applyBorder="1" applyAlignment="1">
      <alignment/>
    </xf>
    <xf numFmtId="204" fontId="5" fillId="0" borderId="0" xfId="47" applyNumberFormat="1" applyFont="1" applyAlignment="1">
      <alignment/>
    </xf>
    <xf numFmtId="37" fontId="3" fillId="34" borderId="0" xfId="0" applyNumberFormat="1" applyFont="1" applyFill="1" applyAlignment="1" applyProtection="1">
      <alignment horizontal="left"/>
      <protection/>
    </xf>
    <xf numFmtId="0" fontId="0" fillId="34" borderId="0" xfId="0" applyFill="1" applyAlignment="1">
      <alignment/>
    </xf>
    <xf numFmtId="37" fontId="4" fillId="34" borderId="0" xfId="0" applyNumberFormat="1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left"/>
      <protection/>
    </xf>
    <xf numFmtId="37" fontId="5" fillId="34" borderId="11" xfId="0" applyNumberFormat="1" applyFont="1" applyFill="1" applyBorder="1" applyAlignment="1" applyProtection="1">
      <alignment/>
      <protection/>
    </xf>
    <xf numFmtId="37" fontId="10" fillId="34" borderId="11" xfId="0" applyNumberFormat="1" applyFont="1" applyFill="1" applyBorder="1" applyAlignment="1" applyProtection="1">
      <alignment/>
      <protection/>
    </xf>
    <xf numFmtId="37" fontId="0" fillId="34" borderId="0" xfId="0" applyNumberFormat="1" applyFill="1" applyAlignment="1">
      <alignment/>
    </xf>
    <xf numFmtId="0" fontId="5" fillId="34" borderId="10" xfId="0" applyFont="1" applyFill="1" applyBorder="1" applyAlignment="1" applyProtection="1">
      <alignment horizontal="left"/>
      <protection/>
    </xf>
    <xf numFmtId="37" fontId="5" fillId="34" borderId="10" xfId="0" applyNumberFormat="1" applyFont="1" applyFill="1" applyBorder="1" applyAlignment="1" applyProtection="1">
      <alignment/>
      <protection/>
    </xf>
    <xf numFmtId="37" fontId="10" fillId="34" borderId="10" xfId="0" applyNumberFormat="1" applyFont="1" applyFill="1" applyBorder="1" applyAlignment="1" applyProtection="1">
      <alignment/>
      <protection/>
    </xf>
    <xf numFmtId="0" fontId="11" fillId="34" borderId="0" xfId="0" applyFont="1" applyFill="1" applyAlignment="1">
      <alignment/>
    </xf>
    <xf numFmtId="179" fontId="5" fillId="34" borderId="0" xfId="47" applyFont="1" applyFill="1" applyAlignment="1">
      <alignment/>
    </xf>
    <xf numFmtId="0" fontId="6" fillId="34" borderId="0" xfId="0" applyFont="1" applyFill="1" applyAlignment="1">
      <alignment/>
    </xf>
    <xf numFmtId="4" fontId="0" fillId="34" borderId="0" xfId="47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4" fontId="0" fillId="34" borderId="0" xfId="0" applyNumberFormat="1" applyFill="1" applyAlignment="1">
      <alignment/>
    </xf>
    <xf numFmtId="204" fontId="5" fillId="34" borderId="0" xfId="47" applyNumberFormat="1" applyFont="1" applyFill="1" applyBorder="1" applyAlignment="1">
      <alignment/>
    </xf>
    <xf numFmtId="204" fontId="5" fillId="34" borderId="0" xfId="47" applyNumberFormat="1" applyFont="1" applyFill="1" applyAlignment="1">
      <alignment/>
    </xf>
    <xf numFmtId="208" fontId="0" fillId="34" borderId="0" xfId="47" applyNumberFormat="1" applyFont="1" applyFill="1" applyAlignment="1">
      <alignment/>
    </xf>
    <xf numFmtId="209" fontId="0" fillId="34" borderId="0" xfId="0" applyNumberFormat="1" applyFill="1" applyAlignment="1">
      <alignment/>
    </xf>
    <xf numFmtId="209" fontId="7" fillId="0" borderId="0" xfId="0" applyNumberFormat="1" applyFont="1" applyAlignment="1">
      <alignment/>
    </xf>
    <xf numFmtId="204" fontId="7" fillId="0" borderId="0" xfId="47" applyNumberFormat="1" applyFont="1" applyAlignment="1" applyProtection="1">
      <alignment horizontal="left"/>
      <protection/>
    </xf>
    <xf numFmtId="204" fontId="7" fillId="0" borderId="0" xfId="47" applyNumberFormat="1" applyFont="1" applyAlignment="1">
      <alignment/>
    </xf>
    <xf numFmtId="211" fontId="7" fillId="0" borderId="0" xfId="0" applyNumberFormat="1" applyFont="1" applyAlignment="1">
      <alignment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212" fontId="7" fillId="0" borderId="0" xfId="0" applyNumberFormat="1" applyFont="1" applyAlignment="1">
      <alignment/>
    </xf>
    <xf numFmtId="211" fontId="0" fillId="0" borderId="0" xfId="0" applyNumberFormat="1" applyFont="1" applyAlignment="1">
      <alignment/>
    </xf>
    <xf numFmtId="212" fontId="0" fillId="0" borderId="0" xfId="0" applyNumberFormat="1" applyFont="1" applyAlignment="1">
      <alignment/>
    </xf>
    <xf numFmtId="211" fontId="0" fillId="0" borderId="0" xfId="0" applyNumberFormat="1" applyFont="1" applyAlignment="1">
      <alignment/>
    </xf>
    <xf numFmtId="198" fontId="0" fillId="0" borderId="0" xfId="0" applyNumberFormat="1" applyFont="1" applyAlignment="1">
      <alignment/>
    </xf>
    <xf numFmtId="0" fontId="10" fillId="0" borderId="10" xfId="0" applyFont="1" applyBorder="1" applyAlignment="1" applyProtection="1">
      <alignment horizontal="center" wrapText="1"/>
      <protection/>
    </xf>
    <xf numFmtId="0" fontId="15" fillId="0" borderId="10" xfId="0" applyFont="1" applyBorder="1" applyAlignment="1" applyProtection="1">
      <alignment horizontal="center" wrapText="1"/>
      <protection/>
    </xf>
    <xf numFmtId="214" fontId="7" fillId="0" borderId="0" xfId="0" applyNumberFormat="1" applyFont="1" applyAlignment="1">
      <alignment/>
    </xf>
    <xf numFmtId="215" fontId="7" fillId="0" borderId="0" xfId="0" applyNumberFormat="1" applyFont="1" applyAlignment="1">
      <alignment/>
    </xf>
    <xf numFmtId="216" fontId="7" fillId="0" borderId="0" xfId="0" applyNumberFormat="1" applyFont="1" applyAlignment="1">
      <alignment/>
    </xf>
    <xf numFmtId="217" fontId="7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10" fillId="0" borderId="1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179" fontId="5" fillId="34" borderId="0" xfId="47" applyFont="1" applyFill="1" applyBorder="1" applyAlignment="1">
      <alignment/>
    </xf>
    <xf numFmtId="179" fontId="5" fillId="34" borderId="0" xfId="47" applyNumberFormat="1" applyFont="1" applyFill="1" applyAlignment="1">
      <alignment/>
    </xf>
    <xf numFmtId="179" fontId="5" fillId="34" borderId="11" xfId="47" applyFont="1" applyFill="1" applyBorder="1" applyAlignment="1" applyProtection="1">
      <alignment horizontal="left"/>
      <protection/>
    </xf>
    <xf numFmtId="179" fontId="5" fillId="34" borderId="11" xfId="47" applyFont="1" applyFill="1" applyBorder="1" applyAlignment="1" applyProtection="1">
      <alignment/>
      <protection/>
    </xf>
    <xf numFmtId="179" fontId="10" fillId="34" borderId="11" xfId="47" applyFont="1" applyFill="1" applyBorder="1" applyAlignment="1" applyProtection="1">
      <alignment/>
      <protection/>
    </xf>
    <xf numFmtId="179" fontId="0" fillId="34" borderId="0" xfId="47" applyFont="1" applyFill="1" applyAlignment="1">
      <alignment/>
    </xf>
    <xf numFmtId="43" fontId="0" fillId="34" borderId="0" xfId="0" applyNumberFormat="1" applyFill="1" applyAlignment="1">
      <alignment/>
    </xf>
    <xf numFmtId="179" fontId="5" fillId="0" borderId="0" xfId="47" applyFont="1" applyBorder="1" applyAlignment="1">
      <alignment/>
    </xf>
    <xf numFmtId="0" fontId="5" fillId="34" borderId="0" xfId="0" applyFont="1" applyFill="1" applyAlignment="1">
      <alignment/>
    </xf>
    <xf numFmtId="179" fontId="5" fillId="34" borderId="0" xfId="47" applyFont="1" applyFill="1" applyAlignment="1">
      <alignment horizontal="right"/>
    </xf>
    <xf numFmtId="43" fontId="5" fillId="34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M36"/>
  <sheetViews>
    <sheetView showGridLines="0" zoomScale="75" zoomScaleNormal="75" zoomScalePageLayoutView="0" workbookViewId="0" topLeftCell="A7">
      <selection activeCell="A28" sqref="A28:IV31"/>
    </sheetView>
  </sheetViews>
  <sheetFormatPr defaultColWidth="11.421875" defaultRowHeight="12" customHeight="1"/>
  <cols>
    <col min="1" max="1" width="14.421875" style="16" customWidth="1"/>
    <col min="2" max="13" width="13.8515625" style="16" customWidth="1"/>
    <col min="14" max="16384" width="11.421875" style="16" customWidth="1"/>
  </cols>
  <sheetData>
    <row r="2" spans="1:8" ht="12">
      <c r="A2" s="12" t="s">
        <v>43</v>
      </c>
      <c r="B2" s="13"/>
      <c r="C2" s="14"/>
      <c r="D2" s="14"/>
      <c r="E2" s="15"/>
      <c r="F2" s="15"/>
      <c r="G2" s="15"/>
      <c r="H2" s="15"/>
    </row>
    <row r="3" spans="1:8" ht="12">
      <c r="A3" s="17" t="s">
        <v>35</v>
      </c>
      <c r="B3" s="13"/>
      <c r="C3" s="14"/>
      <c r="D3" s="14"/>
      <c r="E3" s="15"/>
      <c r="F3" s="15"/>
      <c r="G3" s="15"/>
      <c r="H3" s="15"/>
    </row>
    <row r="4" spans="1:8" ht="12">
      <c r="A4" s="17"/>
      <c r="B4" s="13"/>
      <c r="C4" s="14"/>
      <c r="D4" s="14"/>
      <c r="E4" s="15"/>
      <c r="F4" s="15"/>
      <c r="G4" s="15"/>
      <c r="H4" s="15"/>
    </row>
    <row r="5" spans="1:13" ht="20.25" customHeight="1">
      <c r="A5" s="18" t="s">
        <v>0</v>
      </c>
      <c r="B5" s="18" t="s">
        <v>20</v>
      </c>
      <c r="C5" s="18" t="s">
        <v>21</v>
      </c>
      <c r="D5" s="18" t="s">
        <v>22</v>
      </c>
      <c r="E5" s="18" t="s">
        <v>23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</row>
    <row r="6" spans="1:13" ht="18" customHeight="1">
      <c r="A6" s="19" t="s">
        <v>2</v>
      </c>
      <c r="B6" s="20">
        <v>107405.92539575361</v>
      </c>
      <c r="C6" s="20">
        <v>1575577.9906375601</v>
      </c>
      <c r="D6" s="20">
        <v>7368562.709687996</v>
      </c>
      <c r="E6" s="20">
        <v>800959.1165184224</v>
      </c>
      <c r="F6" s="20">
        <v>11483841.216623776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1041624.6795000001</v>
      </c>
      <c r="M6" s="20">
        <f>SUM(B6:L6)</f>
        <v>22377971.638363507</v>
      </c>
    </row>
    <row r="7" spans="1:13" ht="18" customHeight="1">
      <c r="A7" s="19" t="s">
        <v>4</v>
      </c>
      <c r="B7" s="20">
        <v>64657.890787022414</v>
      </c>
      <c r="C7" s="20">
        <v>314726.59654044005</v>
      </c>
      <c r="D7" s="20">
        <v>4435842.074679137</v>
      </c>
      <c r="E7" s="20">
        <v>482173.83621896163</v>
      </c>
      <c r="F7" s="20">
        <v>6913221.486282384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f aca="true" t="shared" si="0" ref="M7:M23">SUM(B7:L7)</f>
        <v>12210621.884507945</v>
      </c>
    </row>
    <row r="8" spans="1:13" ht="18" customHeight="1">
      <c r="A8" s="19" t="s">
        <v>3</v>
      </c>
      <c r="B8" s="20">
        <v>182865.64745080002</v>
      </c>
      <c r="C8" s="20">
        <v>1545673.4936314002</v>
      </c>
      <c r="D8" s="20">
        <v>12545462.3264406</v>
      </c>
      <c r="E8" s="20">
        <v>1363685.5404772</v>
      </c>
      <c r="F8" s="20">
        <v>19551994.469228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f t="shared" si="0"/>
        <v>35189681.477228</v>
      </c>
    </row>
    <row r="9" spans="1:13" ht="18" customHeight="1">
      <c r="A9" s="19" t="s">
        <v>5</v>
      </c>
      <c r="B9" s="20">
        <v>217567.59357169602</v>
      </c>
      <c r="C9" s="20">
        <v>1940874.79349736</v>
      </c>
      <c r="D9" s="20">
        <v>14926182.619086072</v>
      </c>
      <c r="E9" s="20">
        <v>1622468.656995664</v>
      </c>
      <c r="F9" s="20">
        <v>23262326.44292336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f t="shared" si="0"/>
        <v>41969420.106074154</v>
      </c>
    </row>
    <row r="10" spans="1:13" ht="18" customHeight="1">
      <c r="A10" s="19" t="s">
        <v>6</v>
      </c>
      <c r="B10" s="20">
        <v>50726.080064956805</v>
      </c>
      <c r="C10" s="20">
        <v>234008.767223</v>
      </c>
      <c r="D10" s="20">
        <v>3480052.898367058</v>
      </c>
      <c r="E10" s="20">
        <v>378280.0262049312</v>
      </c>
      <c r="F10" s="20">
        <v>5423632.326254688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f t="shared" si="0"/>
        <v>9566700.098114634</v>
      </c>
    </row>
    <row r="11" spans="1:13" ht="18" customHeight="1">
      <c r="A11" s="19" t="s">
        <v>7</v>
      </c>
      <c r="B11" s="20">
        <v>41574.29231346561</v>
      </c>
      <c r="C11" s="20">
        <v>85823.47514776001</v>
      </c>
      <c r="D11" s="20">
        <v>2852196.2721693795</v>
      </c>
      <c r="E11" s="20">
        <v>310032.32194663037</v>
      </c>
      <c r="F11" s="20">
        <v>4445123.207701695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41708.3205</v>
      </c>
      <c r="M11" s="20">
        <f t="shared" si="0"/>
        <v>7776457.889778931</v>
      </c>
    </row>
    <row r="12" spans="1:13" ht="18" customHeight="1">
      <c r="A12" s="19" t="s">
        <v>8</v>
      </c>
      <c r="B12" s="20">
        <v>184090.4220197728</v>
      </c>
      <c r="C12" s="20">
        <v>997059.69286392</v>
      </c>
      <c r="D12" s="20">
        <v>12629487.74853397</v>
      </c>
      <c r="E12" s="20">
        <v>1372819.062236675</v>
      </c>
      <c r="F12" s="20">
        <v>19682947.362417243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f t="shared" si="0"/>
        <v>34866404.28807158</v>
      </c>
    </row>
    <row r="13" spans="1:13" ht="18" customHeight="1">
      <c r="A13" s="19" t="s">
        <v>9</v>
      </c>
      <c r="B13" s="20">
        <v>58346.899605232014</v>
      </c>
      <c r="C13" s="20">
        <v>171160.69831168</v>
      </c>
      <c r="D13" s="20">
        <v>4002877.7469480247</v>
      </c>
      <c r="E13" s="20">
        <v>435110.82826388796</v>
      </c>
      <c r="F13" s="20">
        <v>6238450.32832112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f t="shared" si="0"/>
        <v>10905946.501449944</v>
      </c>
    </row>
    <row r="14" spans="1:13" ht="18" customHeight="1">
      <c r="A14" s="19" t="s">
        <v>10</v>
      </c>
      <c r="B14" s="20">
        <v>107235.81781672961</v>
      </c>
      <c r="C14" s="20">
        <v>960833.92006784</v>
      </c>
      <c r="D14" s="20">
        <v>7356892.512175028</v>
      </c>
      <c r="E14" s="20">
        <v>799690.5718296064</v>
      </c>
      <c r="F14" s="20">
        <v>11465653.314791936</v>
      </c>
      <c r="G14" s="20">
        <v>2088714.6168255361</v>
      </c>
      <c r="H14" s="20">
        <v>11359.724152032</v>
      </c>
      <c r="I14" s="20">
        <v>0</v>
      </c>
      <c r="J14" s="20">
        <v>0</v>
      </c>
      <c r="K14" s="20">
        <v>0</v>
      </c>
      <c r="L14" s="20">
        <v>0</v>
      </c>
      <c r="M14" s="20">
        <f t="shared" si="0"/>
        <v>22790380.477658708</v>
      </c>
    </row>
    <row r="15" spans="1:13" ht="18" customHeight="1">
      <c r="A15" s="19" t="s">
        <v>11</v>
      </c>
      <c r="B15" s="20">
        <v>149184.34680404802</v>
      </c>
      <c r="C15" s="20">
        <v>1174663.22996148</v>
      </c>
      <c r="D15" s="20">
        <v>10234763.218872936</v>
      </c>
      <c r="E15" s="20">
        <v>1112513.692091632</v>
      </c>
      <c r="F15" s="20">
        <v>15950789.906523678</v>
      </c>
      <c r="G15" s="20">
        <v>185344.49564568003</v>
      </c>
      <c r="H15" s="20">
        <v>611.124400584</v>
      </c>
      <c r="I15" s="20">
        <v>0</v>
      </c>
      <c r="J15" s="20">
        <v>0</v>
      </c>
      <c r="K15" s="20">
        <v>0</v>
      </c>
      <c r="L15" s="20">
        <v>0</v>
      </c>
      <c r="M15" s="20">
        <f t="shared" si="0"/>
        <v>28807870.014300037</v>
      </c>
    </row>
    <row r="16" spans="1:13" ht="18" customHeight="1">
      <c r="A16" s="19" t="s">
        <v>12</v>
      </c>
      <c r="B16" s="20">
        <v>31895.171067000003</v>
      </c>
      <c r="C16" s="20">
        <v>175536.96616624002</v>
      </c>
      <c r="D16" s="20">
        <v>2188162.0336815002</v>
      </c>
      <c r="E16" s="20">
        <v>237852.12915300002</v>
      </c>
      <c r="F16" s="20">
        <v>3410231.59347</v>
      </c>
      <c r="G16" s="20">
        <v>12778913.729263252</v>
      </c>
      <c r="H16" s="20">
        <v>1748966.137483104</v>
      </c>
      <c r="I16" s="20">
        <v>0</v>
      </c>
      <c r="J16" s="20">
        <v>0</v>
      </c>
      <c r="K16" s="20">
        <v>0</v>
      </c>
      <c r="L16" s="20">
        <v>0</v>
      </c>
      <c r="M16" s="20">
        <f t="shared" si="0"/>
        <v>20571557.760284096</v>
      </c>
    </row>
    <row r="17" spans="1:13" ht="18" customHeight="1">
      <c r="A17" s="19" t="s">
        <v>13</v>
      </c>
      <c r="B17" s="20">
        <v>46303.28301033281</v>
      </c>
      <c r="C17" s="20">
        <v>323965.38423340005</v>
      </c>
      <c r="D17" s="20">
        <v>3176627.76302989</v>
      </c>
      <c r="E17" s="20">
        <v>345297.8642957152</v>
      </c>
      <c r="F17" s="20">
        <v>4950746.878626848</v>
      </c>
      <c r="G17" s="20">
        <v>1786806.6464616484</v>
      </c>
      <c r="H17" s="20">
        <v>17021.611980971997</v>
      </c>
      <c r="I17" s="20">
        <v>0</v>
      </c>
      <c r="J17" s="20">
        <v>0</v>
      </c>
      <c r="K17" s="20">
        <v>0</v>
      </c>
      <c r="L17" s="20">
        <v>0</v>
      </c>
      <c r="M17" s="20">
        <f t="shared" si="0"/>
        <v>10646769.431638807</v>
      </c>
    </row>
    <row r="18" spans="1:13" ht="18" customHeight="1">
      <c r="A18" s="19" t="s">
        <v>14</v>
      </c>
      <c r="B18" s="20">
        <v>40009.3025864448</v>
      </c>
      <c r="C18" s="20">
        <v>198755.4983946</v>
      </c>
      <c r="D18" s="20">
        <v>2744830.455050074</v>
      </c>
      <c r="E18" s="20">
        <v>298361.7108095232</v>
      </c>
      <c r="F18" s="20">
        <v>4277794.510848768</v>
      </c>
      <c r="G18" s="20">
        <v>2364695.7849083524</v>
      </c>
      <c r="H18" s="20">
        <v>19466.109583308</v>
      </c>
      <c r="I18" s="20">
        <v>0</v>
      </c>
      <c r="J18" s="20">
        <v>0</v>
      </c>
      <c r="K18" s="20">
        <v>0</v>
      </c>
      <c r="L18" s="20">
        <v>0</v>
      </c>
      <c r="M18" s="20">
        <f t="shared" si="0"/>
        <v>9943913.372181071</v>
      </c>
    </row>
    <row r="19" spans="1:13" ht="18" customHeight="1">
      <c r="A19" s="19" t="s">
        <v>15</v>
      </c>
      <c r="B19" s="20">
        <v>106555.38750063362</v>
      </c>
      <c r="C19" s="20">
        <v>700445.9827215201</v>
      </c>
      <c r="D19" s="20">
        <v>7310211.722123155</v>
      </c>
      <c r="E19" s="20">
        <v>794616.3930743425</v>
      </c>
      <c r="F19" s="20">
        <v>11392901.707464576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f t="shared" si="0"/>
        <v>20304731.19288423</v>
      </c>
    </row>
    <row r="20" spans="1:13" ht="18" customHeight="1">
      <c r="A20" s="19" t="s">
        <v>16</v>
      </c>
      <c r="B20" s="20">
        <v>165259.513021816</v>
      </c>
      <c r="C20" s="20">
        <v>1189615.4784645601</v>
      </c>
      <c r="D20" s="20">
        <v>11337596.883848412</v>
      </c>
      <c r="E20" s="20">
        <v>1232391.165184744</v>
      </c>
      <c r="F20" s="20">
        <v>17669546.62963256</v>
      </c>
      <c r="G20" s="20">
        <v>557533.384589664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f t="shared" si="0"/>
        <v>32151943.054741755</v>
      </c>
    </row>
    <row r="21" spans="1:13" ht="18" customHeight="1">
      <c r="A21" s="19" t="s">
        <v>17</v>
      </c>
      <c r="B21" s="20">
        <v>43224.3358299984</v>
      </c>
      <c r="C21" s="20">
        <v>100411.03466296001</v>
      </c>
      <c r="D21" s="20">
        <v>2965397.188045169</v>
      </c>
      <c r="E21" s="20">
        <v>322337.2054281456</v>
      </c>
      <c r="F21" s="20">
        <v>4621545.855470544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f t="shared" si="0"/>
        <v>8052915.619436817</v>
      </c>
    </row>
    <row r="22" spans="1:13" ht="18" customHeight="1">
      <c r="A22" s="19" t="s">
        <v>18</v>
      </c>
      <c r="B22" s="20">
        <v>66699.18173531041</v>
      </c>
      <c r="C22" s="20">
        <v>293088.38325956004</v>
      </c>
      <c r="D22" s="20">
        <v>4575884.444834753</v>
      </c>
      <c r="E22" s="20">
        <v>497396.3724847536</v>
      </c>
      <c r="F22" s="20">
        <v>7131476.308264463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f t="shared" si="0"/>
        <v>12564544.69057884</v>
      </c>
    </row>
    <row r="23" spans="1:13" ht="18" customHeight="1">
      <c r="A23" s="19" t="s">
        <v>19</v>
      </c>
      <c r="B23" s="20">
        <v>37474.6996589872</v>
      </c>
      <c r="C23" s="20">
        <v>174078.21021472</v>
      </c>
      <c r="D23" s="20">
        <v>2570944.5121068503</v>
      </c>
      <c r="E23" s="20">
        <v>279460.3949461648</v>
      </c>
      <c r="F23" s="20">
        <v>4006794.773554351</v>
      </c>
      <c r="G23" s="20">
        <v>1665100.665505872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f t="shared" si="0"/>
        <v>8733853.255986946</v>
      </c>
    </row>
    <row r="24" spans="1:13" ht="18" customHeight="1">
      <c r="A24" s="21" t="s">
        <v>1</v>
      </c>
      <c r="B24" s="22">
        <f aca="true" t="shared" si="1" ref="B24:H24">SUM(B6:B23)</f>
        <v>1701075.7902400005</v>
      </c>
      <c r="C24" s="22">
        <f t="shared" si="1"/>
        <v>12156299.596</v>
      </c>
      <c r="D24" s="22">
        <f t="shared" si="1"/>
        <v>116701975.12968002</v>
      </c>
      <c r="E24" s="22">
        <f t="shared" si="1"/>
        <v>12685446.888160001</v>
      </c>
      <c r="F24" s="22">
        <f t="shared" si="1"/>
        <v>181879018.3184</v>
      </c>
      <c r="G24" s="22">
        <f t="shared" si="1"/>
        <v>21427109.323200002</v>
      </c>
      <c r="H24" s="22">
        <f t="shared" si="1"/>
        <v>1797424.7075999998</v>
      </c>
      <c r="I24" s="22">
        <f>SUM(I6:I23)</f>
        <v>0</v>
      </c>
      <c r="J24" s="22">
        <f>SUM(J6:J23)</f>
        <v>0</v>
      </c>
      <c r="K24" s="22">
        <f>SUM(K6:K23)</f>
        <v>0</v>
      </c>
      <c r="L24" s="22">
        <f>SUM(L6:L23)</f>
        <v>1083333</v>
      </c>
      <c r="M24" s="22">
        <f>SUM(M6:M23)</f>
        <v>349431682.7532799</v>
      </c>
    </row>
    <row r="25" ht="12">
      <c r="A25" s="23"/>
    </row>
    <row r="26" ht="12">
      <c r="A26" s="23" t="s">
        <v>42</v>
      </c>
    </row>
    <row r="28" ht="12">
      <c r="A28" s="14" t="s">
        <v>32</v>
      </c>
    </row>
    <row r="29" ht="12">
      <c r="A29" s="24" t="s">
        <v>33</v>
      </c>
    </row>
    <row r="30" ht="12">
      <c r="A30" s="25" t="s">
        <v>34</v>
      </c>
    </row>
    <row r="31" ht="12">
      <c r="A31" s="24" t="s">
        <v>56</v>
      </c>
    </row>
    <row r="32" ht="12">
      <c r="A32" s="24"/>
    </row>
    <row r="33" ht="12">
      <c r="A33" s="24"/>
    </row>
    <row r="34" ht="12">
      <c r="A34" s="24"/>
    </row>
    <row r="36" spans="2:13" ht="12" customHeight="1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</row>
  </sheetData>
  <sheetProtection/>
  <printOptions/>
  <pageMargins left="0.7874015748031497" right="0.5905511811023623" top="0.984251968503937" bottom="0.5905511811023623" header="0" footer="0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AP55"/>
  <sheetViews>
    <sheetView showGridLines="0" zoomScale="75" zoomScaleNormal="75" zoomScalePageLayoutView="0" workbookViewId="0" topLeftCell="A16">
      <selection activeCell="A27" sqref="A27:C30"/>
    </sheetView>
  </sheetViews>
  <sheetFormatPr defaultColWidth="11.421875" defaultRowHeight="12.75" customHeight="1"/>
  <cols>
    <col min="1" max="1" width="15.28125" style="0" customWidth="1"/>
    <col min="2" max="12" width="13.57421875" style="0" customWidth="1"/>
    <col min="13" max="13" width="14.140625" style="0" customWidth="1"/>
    <col min="14" max="14" width="17.421875" style="0" customWidth="1"/>
    <col min="15" max="15" width="15.421875" style="0" hidden="1" customWidth="1"/>
    <col min="16" max="16" width="19.7109375" style="0" bestFit="1" customWidth="1"/>
  </cols>
  <sheetData>
    <row r="2" ht="12.75">
      <c r="A2" s="1" t="s">
        <v>52</v>
      </c>
    </row>
    <row r="3" ht="12.75">
      <c r="A3" s="2" t="s">
        <v>35</v>
      </c>
    </row>
    <row r="5" spans="1:42" ht="12.75">
      <c r="A5" s="31" t="s">
        <v>0</v>
      </c>
      <c r="B5" s="31" t="s">
        <v>20</v>
      </c>
      <c r="C5" s="31" t="s">
        <v>21</v>
      </c>
      <c r="D5" s="31" t="s">
        <v>22</v>
      </c>
      <c r="E5" s="31" t="s">
        <v>23</v>
      </c>
      <c r="F5" s="31" t="s">
        <v>24</v>
      </c>
      <c r="G5" s="31" t="s">
        <v>25</v>
      </c>
      <c r="H5" s="31" t="s">
        <v>26</v>
      </c>
      <c r="I5" s="31" t="s">
        <v>27</v>
      </c>
      <c r="J5" s="31" t="s">
        <v>28</v>
      </c>
      <c r="K5" s="31" t="s">
        <v>29</v>
      </c>
      <c r="L5" s="31" t="s">
        <v>30</v>
      </c>
      <c r="M5" s="31" t="s">
        <v>40</v>
      </c>
      <c r="N5" s="31" t="s">
        <v>38</v>
      </c>
      <c r="O5" s="31" t="s">
        <v>41</v>
      </c>
      <c r="P5" s="31" t="s">
        <v>31</v>
      </c>
      <c r="Q5" s="52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16" s="27" customFormat="1" ht="17.25" customHeight="1">
      <c r="A6" s="54" t="s">
        <v>2</v>
      </c>
      <c r="B6" s="55">
        <v>5182612.435351473</v>
      </c>
      <c r="C6" s="55">
        <v>66977238.73654799</v>
      </c>
      <c r="D6" s="55">
        <v>92825516.42103557</v>
      </c>
      <c r="E6" s="55">
        <v>11329827.76604936</v>
      </c>
      <c r="F6" s="55">
        <v>131229522.25062771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10416246.795000002</v>
      </c>
      <c r="M6" s="26">
        <f aca="true" t="shared" si="0" ref="M6:M23">SUM(B6:L6)</f>
        <v>317960964.4046121</v>
      </c>
      <c r="O6" s="56"/>
      <c r="P6" s="26">
        <f aca="true" t="shared" si="1" ref="P6:P23">+M6+N6+O6</f>
        <v>317960964.4046121</v>
      </c>
    </row>
    <row r="7" spans="1:16" s="27" customFormat="1" ht="17.25" customHeight="1">
      <c r="A7" s="54" t="s">
        <v>4</v>
      </c>
      <c r="B7" s="55">
        <v>3127197.0759170544</v>
      </c>
      <c r="C7" s="55">
        <v>13651183.672229597</v>
      </c>
      <c r="D7" s="55">
        <v>56011073.01450501</v>
      </c>
      <c r="E7" s="55">
        <v>6836437.164190649</v>
      </c>
      <c r="F7" s="55">
        <v>79184114.84078568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26">
        <f t="shared" si="0"/>
        <v>158810005.76762798</v>
      </c>
      <c r="O7" s="57"/>
      <c r="P7" s="26">
        <f t="shared" si="1"/>
        <v>158810005.76762798</v>
      </c>
    </row>
    <row r="8" spans="1:16" s="27" customFormat="1" ht="17.25" customHeight="1">
      <c r="A8" s="54" t="s">
        <v>3</v>
      </c>
      <c r="B8" s="55">
        <v>8832931.25605444</v>
      </c>
      <c r="C8" s="55">
        <v>65846885.94840159</v>
      </c>
      <c r="D8" s="55">
        <v>158206197.2764812</v>
      </c>
      <c r="E8" s="55">
        <v>19309873.359971587</v>
      </c>
      <c r="F8" s="55">
        <v>223659662.62457958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26">
        <f t="shared" si="0"/>
        <v>475855550.46548843</v>
      </c>
      <c r="O8" s="57"/>
      <c r="P8" s="26">
        <f t="shared" si="1"/>
        <v>475855550.46548843</v>
      </c>
    </row>
    <row r="9" spans="1:16" s="27" customFormat="1" ht="17.25" customHeight="1">
      <c r="A9" s="54" t="s">
        <v>5</v>
      </c>
      <c r="B9" s="55">
        <v>10533282.88005149</v>
      </c>
      <c r="C9" s="55">
        <v>81063173.48114158</v>
      </c>
      <c r="D9" s="55">
        <v>188661111.5815229</v>
      </c>
      <c r="E9" s="55">
        <v>23027050.996138472</v>
      </c>
      <c r="F9" s="55">
        <v>266714460.5780521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26">
        <f t="shared" si="0"/>
        <v>569999079.5169065</v>
      </c>
      <c r="N9" s="27">
        <v>54455384.08</v>
      </c>
      <c r="O9" s="57"/>
      <c r="P9" s="26">
        <f t="shared" si="1"/>
        <v>624454463.5969065</v>
      </c>
    </row>
    <row r="10" spans="1:16" s="27" customFormat="1" ht="17.25" customHeight="1">
      <c r="A10" s="54" t="s">
        <v>6</v>
      </c>
      <c r="B10" s="55">
        <v>2457436.479836821</v>
      </c>
      <c r="C10" s="55">
        <v>9738424.020953598</v>
      </c>
      <c r="D10" s="55">
        <v>44015023.92051329</v>
      </c>
      <c r="E10" s="55">
        <v>5372258.18250282</v>
      </c>
      <c r="F10" s="55">
        <v>62225030.18178707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26">
        <f t="shared" si="0"/>
        <v>123808172.7855936</v>
      </c>
      <c r="O10" s="57"/>
      <c r="P10" s="26">
        <f t="shared" si="1"/>
        <v>123808172.7855936</v>
      </c>
    </row>
    <row r="11" spans="1:16" s="27" customFormat="1" ht="17.25" customHeight="1">
      <c r="A11" s="54" t="s">
        <v>7</v>
      </c>
      <c r="B11" s="55">
        <v>2014224.670868598</v>
      </c>
      <c r="C11" s="55">
        <v>3677482.600349599</v>
      </c>
      <c r="D11" s="55">
        <v>36076679.00960609</v>
      </c>
      <c r="E11" s="55">
        <v>4403342.694005831</v>
      </c>
      <c r="F11" s="55">
        <v>51002413.27337223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417083.205</v>
      </c>
      <c r="M11" s="26">
        <f t="shared" si="0"/>
        <v>97591225.45320235</v>
      </c>
      <c r="O11" s="57"/>
      <c r="P11" s="26">
        <f t="shared" si="1"/>
        <v>97591225.45320235</v>
      </c>
    </row>
    <row r="12" spans="1:16" s="27" customFormat="1" ht="17.25" customHeight="1">
      <c r="A12" s="54" t="s">
        <v>8</v>
      </c>
      <c r="B12" s="55">
        <v>8921079.329585295</v>
      </c>
      <c r="C12" s="55">
        <v>41480367.02202399</v>
      </c>
      <c r="D12" s="55">
        <v>159785013.08589956</v>
      </c>
      <c r="E12" s="55">
        <v>19502575.882776752</v>
      </c>
      <c r="F12" s="55">
        <v>225891670.07662496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26">
        <f t="shared" si="0"/>
        <v>455580705.39691055</v>
      </c>
      <c r="O12" s="57"/>
      <c r="P12" s="26">
        <f t="shared" si="1"/>
        <v>455580705.39691055</v>
      </c>
    </row>
    <row r="13" spans="1:16" s="27" customFormat="1" ht="17.25" customHeight="1">
      <c r="A13" s="54" t="s">
        <v>9</v>
      </c>
      <c r="B13" s="55">
        <v>2833095.5595571</v>
      </c>
      <c r="C13" s="55">
        <v>7416341.822679999</v>
      </c>
      <c r="D13" s="55">
        <v>50743435.22046436</v>
      </c>
      <c r="E13" s="55">
        <v>6193495.102121086</v>
      </c>
      <c r="F13" s="55">
        <v>71737136.70639145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26">
        <f t="shared" si="0"/>
        <v>138923504.411214</v>
      </c>
      <c r="O13" s="57"/>
      <c r="P13" s="26">
        <f t="shared" si="1"/>
        <v>138923504.411214</v>
      </c>
    </row>
    <row r="14" spans="1:16" s="27" customFormat="1" ht="17.25" customHeight="1">
      <c r="A14" s="54" t="s">
        <v>10</v>
      </c>
      <c r="B14" s="55">
        <v>5201560.15209175</v>
      </c>
      <c r="C14" s="55">
        <v>40442079.16684879</v>
      </c>
      <c r="D14" s="55">
        <v>93164888.04362081</v>
      </c>
      <c r="E14" s="55">
        <v>11371249.803661687</v>
      </c>
      <c r="F14" s="55">
        <v>131709299.5534038</v>
      </c>
      <c r="G14" s="55">
        <v>20093483.61589507</v>
      </c>
      <c r="H14" s="55">
        <v>100141.495402644</v>
      </c>
      <c r="I14" s="55">
        <v>0</v>
      </c>
      <c r="J14" s="55">
        <v>0</v>
      </c>
      <c r="K14" s="55">
        <v>0</v>
      </c>
      <c r="L14" s="55">
        <v>0</v>
      </c>
      <c r="M14" s="26">
        <f t="shared" si="0"/>
        <v>302082701.8309245</v>
      </c>
      <c r="O14" s="57"/>
      <c r="P14" s="26">
        <f t="shared" si="1"/>
        <v>302082701.8309245</v>
      </c>
    </row>
    <row r="15" spans="1:16" s="27" customFormat="1" ht="17.25" customHeight="1">
      <c r="A15" s="54" t="s">
        <v>11</v>
      </c>
      <c r="B15" s="55">
        <v>7233908.725929309</v>
      </c>
      <c r="C15" s="55">
        <v>48221566.00291519</v>
      </c>
      <c r="D15" s="55">
        <v>129566183.3878737</v>
      </c>
      <c r="E15" s="55">
        <v>15814213.577122785</v>
      </c>
      <c r="F15" s="55">
        <v>183170630.24682274</v>
      </c>
      <c r="G15" s="55">
        <v>1670891.4248986319</v>
      </c>
      <c r="H15" s="55">
        <v>6200.195780935199</v>
      </c>
      <c r="I15" s="55">
        <v>0</v>
      </c>
      <c r="J15" s="55">
        <v>0</v>
      </c>
      <c r="K15" s="55">
        <v>0</v>
      </c>
      <c r="L15" s="55">
        <v>0</v>
      </c>
      <c r="M15" s="26">
        <f t="shared" si="0"/>
        <v>385683593.56134325</v>
      </c>
      <c r="O15" s="57"/>
      <c r="P15" s="26">
        <f t="shared" si="1"/>
        <v>385683593.56134325</v>
      </c>
    </row>
    <row r="16" spans="1:16" s="27" customFormat="1" ht="17.25" customHeight="1">
      <c r="A16" s="54" t="s">
        <v>12</v>
      </c>
      <c r="B16" s="55">
        <v>1547946.0763035158</v>
      </c>
      <c r="C16" s="55">
        <v>7221982.5197407985</v>
      </c>
      <c r="D16" s="55">
        <v>27725186.03642121</v>
      </c>
      <c r="E16" s="55">
        <v>3384000.3771112305</v>
      </c>
      <c r="F16" s="55">
        <v>39195719.64853433</v>
      </c>
      <c r="G16" s="55">
        <v>134591115.1055277</v>
      </c>
      <c r="H16" s="55">
        <v>17036490.924956914</v>
      </c>
      <c r="I16" s="55">
        <v>0</v>
      </c>
      <c r="J16" s="55">
        <v>0</v>
      </c>
      <c r="K16" s="55">
        <v>0</v>
      </c>
      <c r="L16" s="55">
        <v>0</v>
      </c>
      <c r="M16" s="26">
        <f t="shared" si="0"/>
        <v>230702440.6885957</v>
      </c>
      <c r="O16" s="57"/>
      <c r="P16" s="26">
        <f t="shared" si="1"/>
        <v>230702440.6885957</v>
      </c>
    </row>
    <row r="17" spans="1:16" s="27" customFormat="1" ht="17.25" customHeight="1">
      <c r="A17" s="54" t="s">
        <v>13</v>
      </c>
      <c r="B17" s="55">
        <v>2244068.713065874</v>
      </c>
      <c r="C17" s="55">
        <v>13369874.154817598</v>
      </c>
      <c r="D17" s="55">
        <v>40193404.34444459</v>
      </c>
      <c r="E17" s="55">
        <v>4905810.019824903</v>
      </c>
      <c r="F17" s="55">
        <v>56822320.55487361</v>
      </c>
      <c r="G17" s="55">
        <v>17404776.216736186</v>
      </c>
      <c r="H17" s="55">
        <v>156392.059463172</v>
      </c>
      <c r="I17" s="55">
        <v>0</v>
      </c>
      <c r="J17" s="55">
        <v>0</v>
      </c>
      <c r="K17" s="55">
        <v>0</v>
      </c>
      <c r="L17" s="55">
        <v>0</v>
      </c>
      <c r="M17" s="26">
        <f t="shared" si="0"/>
        <v>135096646.06322595</v>
      </c>
      <c r="O17" s="57"/>
      <c r="P17" s="26">
        <f t="shared" si="1"/>
        <v>135096646.06322595</v>
      </c>
    </row>
    <row r="18" spans="1:16" s="27" customFormat="1" ht="17.25" customHeight="1">
      <c r="A18" s="54" t="s">
        <v>14</v>
      </c>
      <c r="B18" s="55">
        <v>1941729.0589927551</v>
      </c>
      <c r="C18" s="55">
        <v>8720595.039771998</v>
      </c>
      <c r="D18" s="55">
        <v>34778213.67101905</v>
      </c>
      <c r="E18" s="55">
        <v>4244858.376184764</v>
      </c>
      <c r="F18" s="55">
        <v>49166743.593185425</v>
      </c>
      <c r="G18" s="55">
        <v>23579088.221726555</v>
      </c>
      <c r="H18" s="55">
        <v>172895.959502472</v>
      </c>
      <c r="I18" s="55">
        <v>0</v>
      </c>
      <c r="J18" s="55">
        <v>0</v>
      </c>
      <c r="K18" s="55">
        <v>50910.5076645</v>
      </c>
      <c r="L18" s="55">
        <v>0</v>
      </c>
      <c r="M18" s="26">
        <f t="shared" si="0"/>
        <v>122655034.42804751</v>
      </c>
      <c r="O18" s="57"/>
      <c r="P18" s="26">
        <f t="shared" si="1"/>
        <v>122655034.42804751</v>
      </c>
    </row>
    <row r="19" spans="1:16" s="27" customFormat="1" ht="17.25" customHeight="1">
      <c r="A19" s="54" t="s">
        <v>15</v>
      </c>
      <c r="B19" s="55">
        <v>5161193.277297246</v>
      </c>
      <c r="C19" s="55">
        <v>29015798.041423198</v>
      </c>
      <c r="D19" s="55">
        <v>92441878.93463483</v>
      </c>
      <c r="E19" s="55">
        <v>11283002.853965864</v>
      </c>
      <c r="F19" s="55">
        <v>130687165.29966341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26">
        <f t="shared" si="0"/>
        <v>268589038.40698457</v>
      </c>
      <c r="O19" s="57"/>
      <c r="P19" s="26">
        <f t="shared" si="1"/>
        <v>268589038.40698457</v>
      </c>
    </row>
    <row r="20" spans="1:16" s="27" customFormat="1" ht="17.25" customHeight="1">
      <c r="A20" s="54" t="s">
        <v>16</v>
      </c>
      <c r="B20" s="55">
        <v>7995936.464396979</v>
      </c>
      <c r="C20" s="55">
        <v>50098667.69182799</v>
      </c>
      <c r="D20" s="55">
        <v>143214824.7309762</v>
      </c>
      <c r="E20" s="55">
        <v>17480099.872401066</v>
      </c>
      <c r="F20" s="55">
        <v>202466021.77151367</v>
      </c>
      <c r="G20" s="55">
        <v>6031060.829234003</v>
      </c>
      <c r="H20" s="55">
        <v>0</v>
      </c>
      <c r="I20" s="55">
        <v>0</v>
      </c>
      <c r="J20" s="55">
        <v>0</v>
      </c>
      <c r="K20" s="55">
        <v>961830.8423354999</v>
      </c>
      <c r="L20" s="55">
        <v>0</v>
      </c>
      <c r="M20" s="26">
        <f t="shared" si="0"/>
        <v>428248442.2026854</v>
      </c>
      <c r="O20" s="57"/>
      <c r="P20" s="26">
        <f t="shared" si="1"/>
        <v>428248442.2026854</v>
      </c>
    </row>
    <row r="21" spans="1:16" s="27" customFormat="1" ht="17.25" customHeight="1">
      <c r="A21" s="54" t="s">
        <v>17</v>
      </c>
      <c r="B21" s="55">
        <v>2094134.6066862887</v>
      </c>
      <c r="C21" s="55">
        <v>4219642.761179999</v>
      </c>
      <c r="D21" s="55">
        <v>37507941.939639546</v>
      </c>
      <c r="E21" s="55">
        <v>4578035.635240419</v>
      </c>
      <c r="F21" s="55">
        <v>53025821.89812361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26">
        <f t="shared" si="0"/>
        <v>101425576.84086986</v>
      </c>
      <c r="O21" s="57"/>
      <c r="P21" s="26">
        <f t="shared" si="1"/>
        <v>101425576.84086986</v>
      </c>
    </row>
    <row r="22" spans="1:16" s="27" customFormat="1" ht="17.25" customHeight="1">
      <c r="A22" s="54" t="s">
        <v>18</v>
      </c>
      <c r="B22" s="55">
        <v>3236764.3075021356</v>
      </c>
      <c r="C22" s="55">
        <v>12633354.691048</v>
      </c>
      <c r="D22" s="55">
        <v>57973526.310324065</v>
      </c>
      <c r="E22" s="55">
        <v>7075964.59907931</v>
      </c>
      <c r="F22" s="55">
        <v>81958479.2437953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26">
        <f t="shared" si="0"/>
        <v>162878089.15174884</v>
      </c>
      <c r="O22" s="57"/>
      <c r="P22" s="26">
        <f t="shared" si="1"/>
        <v>162878089.15174884</v>
      </c>
    </row>
    <row r="23" spans="1:16" s="27" customFormat="1" ht="17.25" customHeight="1">
      <c r="A23" s="54" t="s">
        <v>19</v>
      </c>
      <c r="B23" s="55">
        <v>1822276.062151877</v>
      </c>
      <c r="C23" s="55">
        <v>7677192.466098398</v>
      </c>
      <c r="D23" s="55">
        <v>32638696.919938117</v>
      </c>
      <c r="E23" s="55">
        <v>3983719.4434114117</v>
      </c>
      <c r="F23" s="55">
        <v>46142060.59742307</v>
      </c>
      <c r="G23" s="55">
        <v>16172772.657181822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26">
        <f t="shared" si="0"/>
        <v>108436718.14620471</v>
      </c>
      <c r="O23" s="57"/>
      <c r="P23" s="26">
        <f t="shared" si="1"/>
        <v>108436718.14620471</v>
      </c>
    </row>
    <row r="24" spans="1:16" s="27" customFormat="1" ht="11.25">
      <c r="A24" s="58" t="s">
        <v>1</v>
      </c>
      <c r="B24" s="59">
        <f>SUM(B6:B23)</f>
        <v>82381377.13164002</v>
      </c>
      <c r="C24" s="59">
        <f aca="true" t="shared" si="2" ref="C24:M24">SUM(C6:C23)</f>
        <v>511471849.8399999</v>
      </c>
      <c r="D24" s="59">
        <f t="shared" si="2"/>
        <v>1475528793.84892</v>
      </c>
      <c r="E24" s="59">
        <f t="shared" si="2"/>
        <v>180095815.70575997</v>
      </c>
      <c r="F24" s="59">
        <f t="shared" si="2"/>
        <v>2085988272.9395597</v>
      </c>
      <c r="G24" s="59">
        <f t="shared" si="2"/>
        <v>219543188.0712</v>
      </c>
      <c r="H24" s="59">
        <f t="shared" si="2"/>
        <v>17472120.63510614</v>
      </c>
      <c r="I24" s="59">
        <f t="shared" si="2"/>
        <v>0</v>
      </c>
      <c r="J24" s="59">
        <f t="shared" si="2"/>
        <v>0</v>
      </c>
      <c r="K24" s="59">
        <f t="shared" si="2"/>
        <v>1012741.35</v>
      </c>
      <c r="L24" s="59">
        <f t="shared" si="2"/>
        <v>10833330.000000002</v>
      </c>
      <c r="M24" s="59">
        <f t="shared" si="2"/>
        <v>4584327489.522185</v>
      </c>
      <c r="N24" s="60">
        <f>SUM(N6:N23)</f>
        <v>54455384.08</v>
      </c>
      <c r="O24" s="60">
        <f>SUM(O6:O23)</f>
        <v>0</v>
      </c>
      <c r="P24" s="60">
        <f>SUM(P6:P23)</f>
        <v>4638782873.602185</v>
      </c>
    </row>
    <row r="25" s="90" customFormat="1" ht="12.75" customHeight="1"/>
    <row r="26" spans="2:16" ht="12.75" customHeight="1"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</row>
    <row r="27" spans="1:16" ht="12.75">
      <c r="A27" s="8" t="s">
        <v>32</v>
      </c>
      <c r="P27" s="63"/>
    </row>
    <row r="28" ht="12.75">
      <c r="A28" s="9" t="s">
        <v>33</v>
      </c>
    </row>
    <row r="29" ht="12.75">
      <c r="A29" s="10" t="s">
        <v>34</v>
      </c>
    </row>
    <row r="30" ht="12.75">
      <c r="A30" s="9" t="s">
        <v>56</v>
      </c>
    </row>
    <row r="31" ht="12.75">
      <c r="A31" s="9"/>
    </row>
    <row r="32" ht="12.75">
      <c r="A32" s="9"/>
    </row>
    <row r="33" ht="12.75">
      <c r="A33" s="9"/>
    </row>
    <row r="34" spans="1:15" s="62" customFormat="1" ht="12.7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5" s="62" customFormat="1" ht="12.7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s="62" customFormat="1" ht="12.7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s="62" customFormat="1" ht="12.7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s="62" customFormat="1" ht="12.7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s="62" customFormat="1" ht="12.7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s="62" customFormat="1" ht="12.7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s="62" customFormat="1" ht="12.7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s="62" customFormat="1" ht="12.7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1:15" s="62" customFormat="1" ht="12.7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15" s="62" customFormat="1" ht="12.7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1:15" s="62" customFormat="1" ht="12.7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1:15" s="62" customFormat="1" ht="12.7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15" s="62" customFormat="1" ht="12.7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s="62" customFormat="1" ht="12.7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1:15" s="62" customFormat="1" ht="12.7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1:15" s="62" customFormat="1" ht="12.7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1:15" s="62" customFormat="1" ht="12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1:15" s="62" customFormat="1" ht="12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1:15" s="62" customFormat="1" ht="12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="62" customFormat="1" ht="12.75" customHeight="1"/>
    <row r="55" spans="2:15" s="88" customFormat="1" ht="12.75" customHeight="1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="62" customFormat="1" ht="12.75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75" zoomScaleNormal="75" zoomScalePageLayoutView="0" workbookViewId="0" topLeftCell="A1">
      <selection activeCell="A7" sqref="A7:IV7"/>
    </sheetView>
  </sheetViews>
  <sheetFormatPr defaultColWidth="11.421875" defaultRowHeight="12.75" customHeight="1"/>
  <cols>
    <col min="1" max="1" width="15.140625" style="0" customWidth="1"/>
    <col min="2" max="2" width="14.57421875" style="0" customWidth="1"/>
    <col min="3" max="12" width="13.421875" style="0" customWidth="1"/>
    <col min="13" max="13" width="14.28125" style="0" customWidth="1"/>
    <col min="14" max="14" width="18.8515625" style="0" customWidth="1"/>
    <col min="15" max="15" width="14.140625" style="0" hidden="1" customWidth="1"/>
    <col min="16" max="16" width="16.7109375" style="0" customWidth="1"/>
  </cols>
  <sheetData>
    <row r="2" ht="12.75">
      <c r="A2" s="1" t="s">
        <v>53</v>
      </c>
    </row>
    <row r="3" ht="12.75">
      <c r="A3" s="2" t="s">
        <v>35</v>
      </c>
    </row>
    <row r="5" spans="1:16" ht="34.5" customHeight="1">
      <c r="A5" s="3" t="s">
        <v>0</v>
      </c>
      <c r="B5" s="3" t="s">
        <v>20</v>
      </c>
      <c r="C5" s="3" t="s">
        <v>21</v>
      </c>
      <c r="D5" s="3" t="s">
        <v>22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27</v>
      </c>
      <c r="J5" s="3" t="s">
        <v>28</v>
      </c>
      <c r="K5" s="3" t="s">
        <v>29</v>
      </c>
      <c r="L5" s="3" t="s">
        <v>30</v>
      </c>
      <c r="M5" s="31" t="s">
        <v>40</v>
      </c>
      <c r="N5" s="31" t="s">
        <v>38</v>
      </c>
      <c r="O5" s="31" t="s">
        <v>41</v>
      </c>
      <c r="P5" s="31" t="s">
        <v>31</v>
      </c>
    </row>
    <row r="6" spans="1:16" ht="18" customHeight="1">
      <c r="A6" s="4" t="s">
        <v>2</v>
      </c>
      <c r="B6" s="5">
        <v>5663828.663516248</v>
      </c>
      <c r="C6" s="5">
        <v>70147861.08657075</v>
      </c>
      <c r="D6" s="5">
        <v>103211540.42017302</v>
      </c>
      <c r="E6" s="5">
        <v>12703418.977877393</v>
      </c>
      <c r="F6" s="5">
        <v>143179696.11043411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6">
        <v>11457871.4745</v>
      </c>
      <c r="M6" s="26">
        <f aca="true" t="shared" si="0" ref="M6:M23">SUM(B6:L6)</f>
        <v>346364216.7330715</v>
      </c>
      <c r="N6" s="27"/>
      <c r="O6" s="56"/>
      <c r="P6" s="26">
        <f aca="true" t="shared" si="1" ref="P6:P23">+M6+N6+O6</f>
        <v>346364216.7330715</v>
      </c>
    </row>
    <row r="7" spans="1:16" ht="18" customHeight="1">
      <c r="A7" s="4" t="s">
        <v>4</v>
      </c>
      <c r="B7" s="5">
        <v>3417563.758815399</v>
      </c>
      <c r="C7" s="5">
        <v>14297414.374956649</v>
      </c>
      <c r="D7" s="5">
        <v>62278017.395481914</v>
      </c>
      <c r="E7" s="5">
        <v>7665264.41583573</v>
      </c>
      <c r="F7" s="5">
        <v>86394869.88319947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6">
        <v>0</v>
      </c>
      <c r="M7" s="26">
        <f t="shared" si="0"/>
        <v>174053129.82828915</v>
      </c>
      <c r="N7" s="27"/>
      <c r="O7" s="57"/>
      <c r="P7" s="26">
        <f t="shared" si="1"/>
        <v>174053129.82828915</v>
      </c>
    </row>
    <row r="8" spans="1:16" ht="18" customHeight="1">
      <c r="A8" s="4" t="s">
        <v>3</v>
      </c>
      <c r="B8" s="5">
        <v>9653087.09747595</v>
      </c>
      <c r="C8" s="5">
        <v>68963998.74979089</v>
      </c>
      <c r="D8" s="5">
        <v>175907508.565426</v>
      </c>
      <c r="E8" s="5">
        <v>21650939.1640123</v>
      </c>
      <c r="F8" s="5">
        <v>244026816.35607606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26">
        <v>0</v>
      </c>
      <c r="M8" s="26">
        <f t="shared" si="0"/>
        <v>520202349.9327812</v>
      </c>
      <c r="N8" s="27"/>
      <c r="O8" s="57"/>
      <c r="P8" s="26">
        <f t="shared" si="1"/>
        <v>520202349.9327812</v>
      </c>
    </row>
    <row r="9" spans="1:16" ht="18" customHeight="1">
      <c r="A9" s="4" t="s">
        <v>5</v>
      </c>
      <c r="B9" s="5">
        <v>11511319.868338697</v>
      </c>
      <c r="C9" s="5">
        <v>84900607.12951964</v>
      </c>
      <c r="D9" s="5">
        <v>209769950.05759528</v>
      </c>
      <c r="E9" s="5">
        <v>25818775.242591057</v>
      </c>
      <c r="F9" s="5">
        <v>291002319.89636153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6">
        <v>0</v>
      </c>
      <c r="M9" s="26">
        <f t="shared" si="0"/>
        <v>623002972.1944063</v>
      </c>
      <c r="N9" s="27">
        <v>54455384.08</v>
      </c>
      <c r="O9" s="57"/>
      <c r="P9" s="26">
        <f t="shared" si="1"/>
        <v>677458356.2744063</v>
      </c>
    </row>
    <row r="10" spans="1:16" ht="18" customHeight="1">
      <c r="A10" s="4" t="s">
        <v>6</v>
      </c>
      <c r="B10" s="5">
        <v>2685614.5133156837</v>
      </c>
      <c r="C10" s="5">
        <v>10199429.3630264</v>
      </c>
      <c r="D10" s="5">
        <v>48939759.1914443</v>
      </c>
      <c r="E10" s="5">
        <v>6023573.169767645</v>
      </c>
      <c r="F10" s="5">
        <v>67891437.52939516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26">
        <v>0</v>
      </c>
      <c r="M10" s="26">
        <f t="shared" si="0"/>
        <v>135739813.76694918</v>
      </c>
      <c r="N10" s="27"/>
      <c r="O10" s="57"/>
      <c r="P10" s="26">
        <f t="shared" si="1"/>
        <v>135739813.76694918</v>
      </c>
    </row>
    <row r="11" spans="1:16" ht="18" customHeight="1">
      <c r="A11" s="4" t="s">
        <v>7</v>
      </c>
      <c r="B11" s="5">
        <v>2201249.575949328</v>
      </c>
      <c r="C11" s="5">
        <v>3851570.2268991494</v>
      </c>
      <c r="D11" s="5">
        <v>40113211.94203195</v>
      </c>
      <c r="E11" s="5">
        <v>4937189.540758261</v>
      </c>
      <c r="F11" s="5">
        <v>55646853.757750966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6">
        <v>458791.52550000005</v>
      </c>
      <c r="M11" s="26">
        <f t="shared" si="0"/>
        <v>107208866.56888965</v>
      </c>
      <c r="N11" s="27"/>
      <c r="O11" s="57"/>
      <c r="P11" s="26">
        <f t="shared" si="1"/>
        <v>107208866.56888965</v>
      </c>
    </row>
    <row r="12" spans="1:16" ht="18" customHeight="1">
      <c r="A12" s="4" t="s">
        <v>8</v>
      </c>
      <c r="B12" s="5">
        <v>9749419.901004203</v>
      </c>
      <c r="C12" s="5">
        <v>43443997.96961349</v>
      </c>
      <c r="D12" s="5">
        <v>177662974.2823166</v>
      </c>
      <c r="E12" s="5">
        <v>21867004.30955878</v>
      </c>
      <c r="F12" s="5">
        <v>246462077.4407711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26">
        <v>0</v>
      </c>
      <c r="M12" s="26">
        <f t="shared" si="0"/>
        <v>499185473.90326416</v>
      </c>
      <c r="N12" s="27"/>
      <c r="O12" s="57"/>
      <c r="P12" s="26">
        <f t="shared" si="1"/>
        <v>499185473.90326416</v>
      </c>
    </row>
    <row r="13" spans="1:16" ht="18" customHeight="1">
      <c r="A13" s="4" t="s">
        <v>9</v>
      </c>
      <c r="B13" s="5">
        <v>3096154.3115295465</v>
      </c>
      <c r="C13" s="5">
        <v>7767422.5716325</v>
      </c>
      <c r="D13" s="5">
        <v>56420996.265295655</v>
      </c>
      <c r="E13" s="5">
        <v>6944374.163872254</v>
      </c>
      <c r="F13" s="5">
        <v>78269746.45108613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26">
        <v>0</v>
      </c>
      <c r="M13" s="26">
        <f t="shared" si="0"/>
        <v>152498693.7634161</v>
      </c>
      <c r="N13" s="27"/>
      <c r="O13" s="57"/>
      <c r="P13" s="26">
        <f t="shared" si="1"/>
        <v>152498693.7634161</v>
      </c>
    </row>
    <row r="14" spans="1:16" ht="18" customHeight="1">
      <c r="A14" s="4" t="s">
        <v>10</v>
      </c>
      <c r="B14" s="5">
        <v>5684535.714741946</v>
      </c>
      <c r="C14" s="5">
        <v>42356558.809584945</v>
      </c>
      <c r="D14" s="5">
        <v>103588883.51819623</v>
      </c>
      <c r="E14" s="5">
        <v>12749862.887667757</v>
      </c>
      <c r="F14" s="5">
        <v>143703163.4463966</v>
      </c>
      <c r="G14" s="5">
        <v>22437753.359510638</v>
      </c>
      <c r="H14" s="5">
        <v>104257.953062052</v>
      </c>
      <c r="I14" s="5">
        <v>0</v>
      </c>
      <c r="J14" s="5">
        <v>0</v>
      </c>
      <c r="K14" s="5">
        <v>0</v>
      </c>
      <c r="L14" s="26">
        <v>0</v>
      </c>
      <c r="M14" s="26">
        <f t="shared" si="0"/>
        <v>330625015.68916017</v>
      </c>
      <c r="N14" s="27"/>
      <c r="O14" s="57"/>
      <c r="P14" s="26">
        <f t="shared" si="1"/>
        <v>330625015.68916017</v>
      </c>
    </row>
    <row r="15" spans="1:16" ht="18" customHeight="1">
      <c r="A15" s="4" t="s">
        <v>11</v>
      </c>
      <c r="B15" s="5">
        <v>7905592.035341945</v>
      </c>
      <c r="C15" s="5">
        <v>50504317.2450698</v>
      </c>
      <c r="D15" s="5">
        <v>144063032.3365982</v>
      </c>
      <c r="E15" s="5">
        <v>17731477.037790712</v>
      </c>
      <c r="F15" s="5">
        <v>199850725.09072036</v>
      </c>
      <c r="G15" s="5">
        <v>1859167.5451922638</v>
      </c>
      <c r="H15" s="5">
        <v>6453.165479911198</v>
      </c>
      <c r="I15" s="5">
        <v>0</v>
      </c>
      <c r="J15" s="5">
        <v>0</v>
      </c>
      <c r="K15" s="5">
        <v>0</v>
      </c>
      <c r="L15" s="26">
        <v>0</v>
      </c>
      <c r="M15" s="26">
        <f t="shared" si="0"/>
        <v>421920764.45619315</v>
      </c>
      <c r="N15" s="27"/>
      <c r="O15" s="57"/>
      <c r="P15" s="26">
        <f t="shared" si="1"/>
        <v>421920764.45619315</v>
      </c>
    </row>
    <row r="16" spans="1:16" ht="18" customHeight="1">
      <c r="A16" s="4" t="s">
        <v>12</v>
      </c>
      <c r="B16" s="5">
        <v>1691676.0544821217</v>
      </c>
      <c r="C16" s="5">
        <v>7563862.531824199</v>
      </c>
      <c r="D16" s="5">
        <v>30827290.486330487</v>
      </c>
      <c r="E16" s="5">
        <v>3794265.4998301733</v>
      </c>
      <c r="F16" s="5">
        <v>42765005.40319595</v>
      </c>
      <c r="G16" s="5">
        <v>151267387.09983578</v>
      </c>
      <c r="H16" s="5">
        <v>17916378.055265553</v>
      </c>
      <c r="I16" s="5">
        <v>0</v>
      </c>
      <c r="J16" s="5">
        <v>0</v>
      </c>
      <c r="K16" s="5">
        <v>0</v>
      </c>
      <c r="L16" s="26">
        <v>0</v>
      </c>
      <c r="M16" s="26">
        <f t="shared" si="0"/>
        <v>255825865.13076425</v>
      </c>
      <c r="N16" s="27"/>
      <c r="O16" s="57"/>
      <c r="P16" s="26">
        <f t="shared" si="1"/>
        <v>255825865.13076425</v>
      </c>
    </row>
    <row r="17" spans="1:16" ht="18" customHeight="1">
      <c r="A17" s="4" t="s">
        <v>13</v>
      </c>
      <c r="B17" s="5">
        <v>2452435.1103828102</v>
      </c>
      <c r="C17" s="5">
        <v>14002788.0015499</v>
      </c>
      <c r="D17" s="5">
        <v>44690547.78326996</v>
      </c>
      <c r="E17" s="5">
        <v>5500574.359519634</v>
      </c>
      <c r="F17" s="5">
        <v>61996740.1374698</v>
      </c>
      <c r="G17" s="5">
        <v>19464363.342559785</v>
      </c>
      <c r="H17" s="5">
        <v>166826.07651642</v>
      </c>
      <c r="I17" s="5">
        <v>0</v>
      </c>
      <c r="J17" s="5">
        <v>0</v>
      </c>
      <c r="K17" s="5">
        <v>0</v>
      </c>
      <c r="L17" s="26">
        <v>0</v>
      </c>
      <c r="M17" s="26">
        <f t="shared" si="0"/>
        <v>148274274.8112683</v>
      </c>
      <c r="N17" s="27"/>
      <c r="O17" s="57"/>
      <c r="P17" s="26">
        <f t="shared" si="1"/>
        <v>148274274.8112683</v>
      </c>
    </row>
    <row r="18" spans="1:16" ht="18" customHeight="1">
      <c r="A18" s="4" t="s">
        <v>14</v>
      </c>
      <c r="B18" s="5">
        <v>2122022.597346653</v>
      </c>
      <c r="C18" s="5">
        <v>9133417.57560925</v>
      </c>
      <c r="D18" s="5">
        <v>38669464.43655187</v>
      </c>
      <c r="E18" s="5">
        <v>4759491.103299478</v>
      </c>
      <c r="F18" s="5">
        <v>53644022.21145973</v>
      </c>
      <c r="G18" s="5">
        <v>26320061.19352705</v>
      </c>
      <c r="H18" s="5">
        <v>180350.57918219996</v>
      </c>
      <c r="I18" s="5">
        <v>0</v>
      </c>
      <c r="J18" s="5">
        <v>0</v>
      </c>
      <c r="K18" s="5">
        <v>50910.5076645</v>
      </c>
      <c r="L18" s="26">
        <v>0</v>
      </c>
      <c r="M18" s="26">
        <f t="shared" si="0"/>
        <v>134879740.20464075</v>
      </c>
      <c r="N18" s="27"/>
      <c r="O18" s="57"/>
      <c r="P18" s="26">
        <f t="shared" si="1"/>
        <v>134879740.20464075</v>
      </c>
    </row>
    <row r="19" spans="1:16" ht="18" customHeight="1">
      <c r="A19" s="4" t="s">
        <v>15</v>
      </c>
      <c r="B19" s="5">
        <v>5640420.692565457</v>
      </c>
      <c r="C19" s="5">
        <v>30389371.20611805</v>
      </c>
      <c r="D19" s="5">
        <v>102784978.65719025</v>
      </c>
      <c r="E19" s="5">
        <v>12650917.166810025</v>
      </c>
      <c r="F19" s="5">
        <v>142587950.42630258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26">
        <v>0</v>
      </c>
      <c r="M19" s="26">
        <f t="shared" si="0"/>
        <v>294053638.14898634</v>
      </c>
      <c r="N19" s="27"/>
      <c r="O19" s="57"/>
      <c r="P19" s="26">
        <f t="shared" si="1"/>
        <v>294053638.14898634</v>
      </c>
    </row>
    <row r="20" spans="1:16" ht="18" customHeight="1">
      <c r="A20" s="4" t="s">
        <v>16</v>
      </c>
      <c r="B20" s="5">
        <v>8738375.617245063</v>
      </c>
      <c r="C20" s="5">
        <v>52470278.68216575</v>
      </c>
      <c r="D20" s="5">
        <v>159238787.36579227</v>
      </c>
      <c r="E20" s="5">
        <v>19599329.931533612</v>
      </c>
      <c r="F20" s="5">
        <v>220903215.77616805</v>
      </c>
      <c r="G20" s="5">
        <v>6790717.52651466</v>
      </c>
      <c r="H20" s="5">
        <v>0</v>
      </c>
      <c r="I20" s="5">
        <v>0</v>
      </c>
      <c r="J20" s="5">
        <v>0</v>
      </c>
      <c r="K20" s="5">
        <v>961830.8423354999</v>
      </c>
      <c r="L20" s="26">
        <v>0</v>
      </c>
      <c r="M20" s="26">
        <f t="shared" si="0"/>
        <v>468702535.74175495</v>
      </c>
      <c r="N20" s="27"/>
      <c r="O20" s="57"/>
      <c r="P20" s="26">
        <f t="shared" si="1"/>
        <v>468702535.74175495</v>
      </c>
    </row>
    <row r="21" spans="1:16" ht="18" customHeight="1">
      <c r="A21" s="4" t="s">
        <v>17</v>
      </c>
      <c r="B21" s="5">
        <v>2288579.313727277</v>
      </c>
      <c r="C21" s="5">
        <v>4419395.601101249</v>
      </c>
      <c r="D21" s="5">
        <v>41704615.44239068</v>
      </c>
      <c r="E21" s="5">
        <v>5133061.682048057</v>
      </c>
      <c r="F21" s="5">
        <v>57854520.34854927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26">
        <v>0</v>
      </c>
      <c r="M21" s="26">
        <f t="shared" si="0"/>
        <v>111400172.38781653</v>
      </c>
      <c r="N21" s="27"/>
      <c r="O21" s="57"/>
      <c r="P21" s="26">
        <f t="shared" si="1"/>
        <v>111400172.38781653</v>
      </c>
    </row>
    <row r="22" spans="1:16" ht="18" customHeight="1">
      <c r="A22" s="4" t="s">
        <v>18</v>
      </c>
      <c r="B22" s="5">
        <v>3537304.533294442</v>
      </c>
      <c r="C22" s="5">
        <v>13231402.587539501</v>
      </c>
      <c r="D22" s="5">
        <v>64460044.87535522</v>
      </c>
      <c r="E22" s="5">
        <v>7933831.372449574</v>
      </c>
      <c r="F22" s="5">
        <v>89421876.652026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26">
        <v>0</v>
      </c>
      <c r="M22" s="26">
        <f t="shared" si="0"/>
        <v>178584460.02066475</v>
      </c>
      <c r="N22" s="27"/>
      <c r="O22" s="57"/>
      <c r="P22" s="26">
        <f t="shared" si="1"/>
        <v>178584460.02066475</v>
      </c>
    </row>
    <row r="23" spans="1:16" ht="18" customHeight="1">
      <c r="A23" s="4" t="s">
        <v>19</v>
      </c>
      <c r="B23" s="5">
        <v>1991478.1439672452</v>
      </c>
      <c r="C23" s="5">
        <v>8040621.572427848</v>
      </c>
      <c r="D23" s="5">
        <v>36290562.29684036</v>
      </c>
      <c r="E23" s="5">
        <v>4466692.541577618</v>
      </c>
      <c r="F23" s="5">
        <v>50343902.04995713</v>
      </c>
      <c r="G23" s="5">
        <v>18153292.41685982</v>
      </c>
      <c r="H23" s="5">
        <v>0</v>
      </c>
      <c r="I23" s="5">
        <v>0</v>
      </c>
      <c r="J23" s="5">
        <v>0</v>
      </c>
      <c r="K23" s="5">
        <v>0</v>
      </c>
      <c r="L23" s="26">
        <v>0</v>
      </c>
      <c r="M23" s="26">
        <f t="shared" si="0"/>
        <v>119286549.02163002</v>
      </c>
      <c r="N23" s="27"/>
      <c r="O23" s="57"/>
      <c r="P23" s="26">
        <f t="shared" si="1"/>
        <v>119286549.02163002</v>
      </c>
    </row>
    <row r="24" spans="1:16" ht="18" customHeight="1">
      <c r="A24" s="6" t="s">
        <v>1</v>
      </c>
      <c r="B24" s="7">
        <f>SUM(B6:B23)</f>
        <v>90030657.50304002</v>
      </c>
      <c r="C24" s="7">
        <f aca="true" t="shared" si="2" ref="C24:O24">SUM(C6:C23)</f>
        <v>535684315.285</v>
      </c>
      <c r="D24" s="7">
        <f t="shared" si="2"/>
        <v>1640622165.3182802</v>
      </c>
      <c r="E24" s="7">
        <f t="shared" si="2"/>
        <v>201930042.56680006</v>
      </c>
      <c r="F24" s="7">
        <f t="shared" si="2"/>
        <v>2275944938.96732</v>
      </c>
      <c r="G24" s="7">
        <f t="shared" si="2"/>
        <v>246292742.48399997</v>
      </c>
      <c r="H24" s="7">
        <f t="shared" si="2"/>
        <v>18374265.829506136</v>
      </c>
      <c r="I24" s="7">
        <f t="shared" si="2"/>
        <v>0</v>
      </c>
      <c r="J24" s="7">
        <f t="shared" si="2"/>
        <v>0</v>
      </c>
      <c r="K24" s="7">
        <f t="shared" si="2"/>
        <v>1012741.35</v>
      </c>
      <c r="L24" s="7">
        <f t="shared" si="2"/>
        <v>11916663</v>
      </c>
      <c r="M24" s="7">
        <f t="shared" si="2"/>
        <v>5021808532.303947</v>
      </c>
      <c r="N24" s="7">
        <f t="shared" si="2"/>
        <v>54455384.08</v>
      </c>
      <c r="O24" s="7">
        <f t="shared" si="2"/>
        <v>0</v>
      </c>
      <c r="P24" s="7">
        <f>SUM(P6:P23)</f>
        <v>5076263916.383947</v>
      </c>
    </row>
    <row r="25" s="103" customFormat="1" ht="12.75" customHeight="1"/>
    <row r="26" spans="2:16" ht="12.75" customHeight="1"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</row>
    <row r="27" spans="1:16" ht="12.75">
      <c r="A27" s="8" t="s">
        <v>32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ht="12.75">
      <c r="A28" s="9" t="s">
        <v>33</v>
      </c>
    </row>
    <row r="29" ht="12.75">
      <c r="A29" s="10" t="s">
        <v>34</v>
      </c>
    </row>
    <row r="30" ht="12.75">
      <c r="A30" s="9" t="s">
        <v>56</v>
      </c>
    </row>
    <row r="31" ht="12.75">
      <c r="A31" s="9"/>
    </row>
    <row r="32" ht="12.75">
      <c r="A32" s="9"/>
    </row>
    <row r="33" ht="12.75">
      <c r="A33" s="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80" zoomScaleNormal="80" zoomScalePageLayoutView="0" workbookViewId="0" topLeftCell="A1">
      <selection activeCell="A33" sqref="A33:IV34"/>
    </sheetView>
  </sheetViews>
  <sheetFormatPr defaultColWidth="11.421875" defaultRowHeight="12.75" customHeight="1"/>
  <cols>
    <col min="1" max="1" width="14.7109375" style="0" customWidth="1"/>
    <col min="2" max="2" width="15.57421875" style="0" customWidth="1"/>
    <col min="3" max="4" width="14.8515625" style="0" customWidth="1"/>
    <col min="5" max="5" width="15.421875" style="0" customWidth="1"/>
    <col min="6" max="6" width="14.8515625" style="0" customWidth="1"/>
    <col min="7" max="12" width="13.57421875" style="0" customWidth="1"/>
    <col min="13" max="13" width="17.140625" style="0" customWidth="1"/>
    <col min="14" max="14" width="18.00390625" style="0" customWidth="1"/>
    <col min="15" max="15" width="14.57421875" style="0" customWidth="1"/>
    <col min="16" max="16" width="17.8515625" style="0" customWidth="1"/>
  </cols>
  <sheetData>
    <row r="2" ht="12.75">
      <c r="A2" s="1" t="s">
        <v>54</v>
      </c>
    </row>
    <row r="3" ht="12.75">
      <c r="A3" s="2" t="s">
        <v>35</v>
      </c>
    </row>
    <row r="5" spans="1:16" s="174" customFormat="1" ht="33" customHeight="1">
      <c r="A5" s="3" t="s">
        <v>0</v>
      </c>
      <c r="B5" s="3" t="s">
        <v>20</v>
      </c>
      <c r="C5" s="3" t="s">
        <v>21</v>
      </c>
      <c r="D5" s="3" t="s">
        <v>22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27</v>
      </c>
      <c r="J5" s="3" t="s">
        <v>28</v>
      </c>
      <c r="K5" s="3" t="s">
        <v>29</v>
      </c>
      <c r="L5" s="3" t="s">
        <v>30</v>
      </c>
      <c r="M5" s="172" t="s">
        <v>37</v>
      </c>
      <c r="N5" s="173" t="s">
        <v>38</v>
      </c>
      <c r="O5" s="173" t="s">
        <v>41</v>
      </c>
      <c r="P5" s="3" t="s">
        <v>31</v>
      </c>
    </row>
    <row r="6" spans="1:18" ht="16.5" customHeight="1">
      <c r="A6" s="4" t="s">
        <v>2</v>
      </c>
      <c r="B6" s="5">
        <v>5853445.018734511</v>
      </c>
      <c r="C6" s="5">
        <v>73680774.12720358</v>
      </c>
      <c r="D6" s="5">
        <v>113002262.91894607</v>
      </c>
      <c r="E6" s="5">
        <v>14054148.073523004</v>
      </c>
      <c r="F6" s="5">
        <v>161429303.40106857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12499500</v>
      </c>
      <c r="M6" s="26">
        <f aca="true" t="shared" si="0" ref="M6:M23">SUM(B6:L6)</f>
        <v>380519433.5394758</v>
      </c>
      <c r="N6" s="26">
        <v>0</v>
      </c>
      <c r="O6" s="26"/>
      <c r="P6" s="5">
        <f>+M6+N6+O6</f>
        <v>380519433.5394758</v>
      </c>
      <c r="R6" s="11"/>
    </row>
    <row r="7" spans="1:18" ht="16.5" customHeight="1">
      <c r="A7" s="4" t="s">
        <v>4</v>
      </c>
      <c r="B7" s="5">
        <v>3531978.58704756</v>
      </c>
      <c r="C7" s="5">
        <v>15017486.532684717</v>
      </c>
      <c r="D7" s="5">
        <v>68185755.84808762</v>
      </c>
      <c r="E7" s="5">
        <v>8480296.62805489</v>
      </c>
      <c r="F7" s="5">
        <v>97406713.67198476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26">
        <f t="shared" si="0"/>
        <v>192622231.26785955</v>
      </c>
      <c r="N7" s="26">
        <v>0</v>
      </c>
      <c r="O7" s="26"/>
      <c r="P7" s="5">
        <f aca="true" t="shared" si="1" ref="P7:P23">+M7+N7+O7</f>
        <v>192622231.26785955</v>
      </c>
      <c r="R7" s="11"/>
    </row>
    <row r="8" spans="1:18" ht="16.5" customHeight="1">
      <c r="A8" s="4" t="s">
        <v>3</v>
      </c>
      <c r="B8" s="5">
        <v>9976257.74771442</v>
      </c>
      <c r="C8" s="5">
        <v>72437287.98118511</v>
      </c>
      <c r="D8" s="5">
        <v>192594223.97344455</v>
      </c>
      <c r="E8" s="5">
        <v>23953040.15964292</v>
      </c>
      <c r="F8" s="5">
        <v>275130343.51712877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26">
        <f t="shared" si="0"/>
        <v>574091153.3791158</v>
      </c>
      <c r="N8" s="26">
        <v>0</v>
      </c>
      <c r="O8" s="26"/>
      <c r="P8" s="5">
        <f t="shared" si="1"/>
        <v>574091153.3791158</v>
      </c>
      <c r="R8" s="11"/>
    </row>
    <row r="9" spans="1:18" ht="16.5" customHeight="1">
      <c r="A9" s="4" t="s">
        <v>5</v>
      </c>
      <c r="B9" s="5">
        <v>11896701.32086146</v>
      </c>
      <c r="C9" s="5">
        <v>89176524.56220311</v>
      </c>
      <c r="D9" s="5">
        <v>229668881.52625093</v>
      </c>
      <c r="E9" s="5">
        <v>28564033.900503114</v>
      </c>
      <c r="F9" s="5">
        <v>328093319.5495251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26">
        <f t="shared" si="0"/>
        <v>687399460.8593436</v>
      </c>
      <c r="N9" s="26">
        <v>72208873.07598168</v>
      </c>
      <c r="O9" s="26"/>
      <c r="P9" s="5">
        <f t="shared" si="1"/>
        <v>759608333.9353254</v>
      </c>
      <c r="R9" s="11"/>
    </row>
    <row r="10" spans="1:18" ht="16.5" customHeight="1">
      <c r="A10" s="4" t="s">
        <v>6</v>
      </c>
      <c r="B10" s="5">
        <v>2775524.79588063</v>
      </c>
      <c r="C10" s="5">
        <v>10713111.411851518</v>
      </c>
      <c r="D10" s="5">
        <v>53582220.6783049</v>
      </c>
      <c r="E10" s="5">
        <v>6664047.640012576</v>
      </c>
      <c r="F10" s="5">
        <v>76544843.75224726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26">
        <f t="shared" si="0"/>
        <v>150279748.2782969</v>
      </c>
      <c r="N10" s="26">
        <v>0</v>
      </c>
      <c r="O10" s="26"/>
      <c r="P10" s="5">
        <f t="shared" si="1"/>
        <v>150279748.2782969</v>
      </c>
      <c r="R10" s="11"/>
    </row>
    <row r="11" spans="1:18" ht="16.5" customHeight="1">
      <c r="A11" s="4" t="s">
        <v>7</v>
      </c>
      <c r="B11" s="5">
        <v>2274944.05830645</v>
      </c>
      <c r="C11" s="5">
        <v>4045549.9501687195</v>
      </c>
      <c r="D11" s="5">
        <v>43918380.67665286</v>
      </c>
      <c r="E11" s="5">
        <v>5462151.0156992115</v>
      </c>
      <c r="F11" s="5">
        <v>62739571.89884161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500500</v>
      </c>
      <c r="M11" s="26">
        <f t="shared" si="0"/>
        <v>118941097.59966886</v>
      </c>
      <c r="N11" s="26">
        <v>0</v>
      </c>
      <c r="O11" s="26"/>
      <c r="P11" s="5">
        <f t="shared" si="1"/>
        <v>118941097.59966886</v>
      </c>
      <c r="R11" s="11"/>
    </row>
    <row r="12" spans="1:18" ht="16.5" customHeight="1">
      <c r="A12" s="4" t="s">
        <v>8</v>
      </c>
      <c r="B12" s="5">
        <v>10075815.626748692</v>
      </c>
      <c r="C12" s="5">
        <v>45632002.91497679</v>
      </c>
      <c r="D12" s="5">
        <v>194516214.4570445</v>
      </c>
      <c r="E12" s="5">
        <v>24192079.079348374</v>
      </c>
      <c r="F12" s="5">
        <v>277876001.673847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26">
        <f t="shared" si="0"/>
        <v>552292113.7519654</v>
      </c>
      <c r="N12" s="26">
        <v>0</v>
      </c>
      <c r="O12" s="26"/>
      <c r="P12" s="5">
        <f t="shared" si="1"/>
        <v>552292113.7519654</v>
      </c>
      <c r="R12" s="11"/>
    </row>
    <row r="13" spans="1:18" ht="16.5" customHeight="1">
      <c r="A13" s="4" t="s">
        <v>9</v>
      </c>
      <c r="B13" s="5">
        <v>3199808.84111079</v>
      </c>
      <c r="C13" s="5">
        <v>8158619.5100759985</v>
      </c>
      <c r="D13" s="5">
        <v>61773133.3934598</v>
      </c>
      <c r="E13" s="5">
        <v>7682755.559504944</v>
      </c>
      <c r="F13" s="5">
        <v>88245966.36405575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26">
        <f t="shared" si="0"/>
        <v>169060283.6682073</v>
      </c>
      <c r="N13" s="26">
        <v>0</v>
      </c>
      <c r="O13" s="26"/>
      <c r="P13" s="5">
        <f t="shared" si="1"/>
        <v>169060283.6682073</v>
      </c>
      <c r="R13" s="11"/>
    </row>
    <row r="14" spans="1:18" ht="16.5" customHeight="1">
      <c r="A14" s="4" t="s">
        <v>10</v>
      </c>
      <c r="B14" s="5">
        <v>5874845.31048954</v>
      </c>
      <c r="C14" s="5">
        <v>44489796.18356615</v>
      </c>
      <c r="D14" s="5">
        <v>113415401.06028065</v>
      </c>
      <c r="E14" s="5">
        <v>14105530.271216698</v>
      </c>
      <c r="F14" s="5">
        <v>162019491.60297996</v>
      </c>
      <c r="G14" s="5">
        <v>24302926.543672115</v>
      </c>
      <c r="H14" s="5">
        <v>106233.18777984001</v>
      </c>
      <c r="I14" s="5">
        <v>0</v>
      </c>
      <c r="J14" s="5">
        <v>0</v>
      </c>
      <c r="K14" s="5">
        <v>0</v>
      </c>
      <c r="L14" s="5">
        <v>0</v>
      </c>
      <c r="M14" s="26">
        <f t="shared" si="0"/>
        <v>364314224.1599849</v>
      </c>
      <c r="N14" s="26">
        <v>0</v>
      </c>
      <c r="O14" s="26"/>
      <c r="P14" s="5">
        <f t="shared" si="1"/>
        <v>364314224.1599849</v>
      </c>
      <c r="R14" s="11"/>
    </row>
    <row r="15" spans="1:18" ht="16.5" customHeight="1">
      <c r="A15" s="4" t="s">
        <v>11</v>
      </c>
      <c r="B15" s="5">
        <v>8170259.213083412</v>
      </c>
      <c r="C15" s="5">
        <v>53047906.71792864</v>
      </c>
      <c r="D15" s="5">
        <v>157728957.35038397</v>
      </c>
      <c r="E15" s="5">
        <v>19616829.476014227</v>
      </c>
      <c r="F15" s="5">
        <v>225323591.34712815</v>
      </c>
      <c r="G15" s="5">
        <v>2033990.5533449757</v>
      </c>
      <c r="H15" s="5">
        <v>6583.9955588712</v>
      </c>
      <c r="I15" s="5">
        <v>0</v>
      </c>
      <c r="J15" s="5">
        <v>0</v>
      </c>
      <c r="K15" s="5">
        <v>0</v>
      </c>
      <c r="L15" s="5">
        <v>0</v>
      </c>
      <c r="M15" s="26">
        <f t="shared" si="0"/>
        <v>465928118.65344226</v>
      </c>
      <c r="N15" s="26">
        <v>2083804</v>
      </c>
      <c r="O15" s="26"/>
      <c r="P15" s="5">
        <f t="shared" si="1"/>
        <v>468011922.65344226</v>
      </c>
      <c r="R15" s="11"/>
    </row>
    <row r="16" spans="1:18" ht="16.5" customHeight="1">
      <c r="A16" s="4" t="s">
        <v>12</v>
      </c>
      <c r="B16" s="5">
        <v>1748310.79163919</v>
      </c>
      <c r="C16" s="5">
        <v>7944807.4125705585</v>
      </c>
      <c r="D16" s="5">
        <v>33751589.8942457</v>
      </c>
      <c r="E16" s="5">
        <v>4197702.150715264</v>
      </c>
      <c r="F16" s="5">
        <v>48215810.06050036</v>
      </c>
      <c r="G16" s="5">
        <v>164520497.99682948</v>
      </c>
      <c r="H16" s="5">
        <v>19086882.73022983</v>
      </c>
      <c r="I16" s="5">
        <v>0</v>
      </c>
      <c r="J16" s="5">
        <v>0</v>
      </c>
      <c r="K16" s="5">
        <v>0</v>
      </c>
      <c r="L16" s="5">
        <v>0</v>
      </c>
      <c r="M16" s="26">
        <f t="shared" si="0"/>
        <v>279465601.0367304</v>
      </c>
      <c r="N16" s="26">
        <v>0</v>
      </c>
      <c r="O16" s="26"/>
      <c r="P16" s="5">
        <f t="shared" si="1"/>
        <v>279465601.0367304</v>
      </c>
      <c r="R16" s="11"/>
    </row>
    <row r="17" spans="1:18" ht="16.5" customHeight="1">
      <c r="A17" s="4" t="s">
        <v>13</v>
      </c>
      <c r="B17" s="5">
        <v>2534538.9017696404</v>
      </c>
      <c r="C17" s="5">
        <v>14708021.654716318</v>
      </c>
      <c r="D17" s="5">
        <v>48929925.95632</v>
      </c>
      <c r="E17" s="5">
        <v>6085439.413809675</v>
      </c>
      <c r="F17" s="5">
        <v>69898811.39159288</v>
      </c>
      <c r="G17" s="5">
        <v>21098917.258780763</v>
      </c>
      <c r="H17" s="5">
        <v>171736.712495064</v>
      </c>
      <c r="I17" s="5">
        <v>0</v>
      </c>
      <c r="J17" s="5">
        <v>0</v>
      </c>
      <c r="K17" s="5">
        <v>0</v>
      </c>
      <c r="L17" s="5">
        <v>0</v>
      </c>
      <c r="M17" s="26">
        <f t="shared" si="0"/>
        <v>163427391.28948435</v>
      </c>
      <c r="N17" s="26">
        <v>0</v>
      </c>
      <c r="O17" s="26"/>
      <c r="P17" s="5">
        <f t="shared" si="1"/>
        <v>163427391.28948435</v>
      </c>
      <c r="R17" s="11"/>
    </row>
    <row r="18" spans="1:18" ht="16.5" customHeight="1">
      <c r="A18" s="4" t="s">
        <v>14</v>
      </c>
      <c r="B18" s="5">
        <v>2193064.6811567703</v>
      </c>
      <c r="C18" s="5">
        <v>9593411.217020398</v>
      </c>
      <c r="D18" s="5">
        <v>42337678.222851045</v>
      </c>
      <c r="E18" s="5">
        <v>5265558.259305948</v>
      </c>
      <c r="F18" s="5">
        <v>60481460.51761542</v>
      </c>
      <c r="G18" s="5">
        <v>28466971.9575573</v>
      </c>
      <c r="H18" s="5">
        <v>184704.00812931595</v>
      </c>
      <c r="I18" s="5">
        <v>0</v>
      </c>
      <c r="J18" s="5">
        <v>0</v>
      </c>
      <c r="K18" s="5">
        <v>50910.5076645</v>
      </c>
      <c r="L18" s="5">
        <v>0</v>
      </c>
      <c r="M18" s="26">
        <f t="shared" si="0"/>
        <v>148573759.3713007</v>
      </c>
      <c r="N18" s="26">
        <v>0</v>
      </c>
      <c r="O18" s="26"/>
      <c r="P18" s="5">
        <f t="shared" si="1"/>
        <v>148573759.3713007</v>
      </c>
      <c r="R18" s="11"/>
    </row>
    <row r="19" spans="1:18" ht="16.5" customHeight="1">
      <c r="A19" s="4" t="s">
        <v>15</v>
      </c>
      <c r="B19" s="5">
        <v>5829253.384576649</v>
      </c>
      <c r="C19" s="5">
        <v>31919895.50390424</v>
      </c>
      <c r="D19" s="5">
        <v>112535237.19395916</v>
      </c>
      <c r="E19" s="5">
        <v>13996063.850043172</v>
      </c>
      <c r="F19" s="5">
        <v>160762134.12934262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26">
        <f t="shared" si="0"/>
        <v>325042584.0618259</v>
      </c>
      <c r="N19" s="26">
        <v>0</v>
      </c>
      <c r="O19" s="26"/>
      <c r="P19" s="5">
        <f t="shared" si="1"/>
        <v>325042584.0618259</v>
      </c>
      <c r="R19" s="11"/>
    </row>
    <row r="20" spans="1:18" ht="16.5" customHeight="1">
      <c r="A20" s="4" t="s">
        <v>16</v>
      </c>
      <c r="B20" s="5">
        <v>9030923.12062266</v>
      </c>
      <c r="C20" s="5">
        <v>55112881.449099585</v>
      </c>
      <c r="D20" s="5">
        <v>174344295.64318717</v>
      </c>
      <c r="E20" s="5">
        <v>21683287.426738873</v>
      </c>
      <c r="F20" s="5">
        <v>249059421.20660806</v>
      </c>
      <c r="G20" s="5">
        <v>7475218.72074936</v>
      </c>
      <c r="H20" s="5">
        <v>0</v>
      </c>
      <c r="I20" s="5">
        <v>0</v>
      </c>
      <c r="J20" s="5">
        <v>0</v>
      </c>
      <c r="K20" s="5">
        <v>961830.8423354999</v>
      </c>
      <c r="L20" s="5">
        <v>0</v>
      </c>
      <c r="M20" s="26">
        <f t="shared" si="0"/>
        <v>517667858.4093412</v>
      </c>
      <c r="N20" s="26">
        <v>0</v>
      </c>
      <c r="O20" s="26"/>
      <c r="P20" s="5">
        <f t="shared" si="1"/>
        <v>517667858.4093412</v>
      </c>
      <c r="R20" s="11"/>
    </row>
    <row r="21" spans="1:18" ht="16.5" customHeight="1">
      <c r="A21" s="4" t="s">
        <v>17</v>
      </c>
      <c r="B21" s="5">
        <v>2365197.46266462</v>
      </c>
      <c r="C21" s="5">
        <v>4641973.169525999</v>
      </c>
      <c r="D21" s="5">
        <v>45660745.88141169</v>
      </c>
      <c r="E21" s="5">
        <v>5678849.849450878</v>
      </c>
      <c r="F21" s="5">
        <v>65228626.4895114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26">
        <f t="shared" si="0"/>
        <v>123575392.85256457</v>
      </c>
      <c r="N21" s="26">
        <v>0</v>
      </c>
      <c r="O21" s="26"/>
      <c r="P21" s="5">
        <f t="shared" si="1"/>
        <v>123575392.85256457</v>
      </c>
      <c r="R21" s="11"/>
    </row>
    <row r="22" spans="1:18" ht="16.5" customHeight="1">
      <c r="A22" s="4" t="s">
        <v>18</v>
      </c>
      <c r="B22" s="5">
        <v>3655728.10023969</v>
      </c>
      <c r="C22" s="5">
        <v>13897786.3378536</v>
      </c>
      <c r="D22" s="5">
        <v>70574772.05667447</v>
      </c>
      <c r="E22" s="5">
        <v>8777419.771240164</v>
      </c>
      <c r="F22" s="5">
        <v>100819541.10042892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26">
        <f t="shared" si="0"/>
        <v>197725247.36643684</v>
      </c>
      <c r="N22" s="26">
        <v>0</v>
      </c>
      <c r="O22" s="26"/>
      <c r="P22" s="5">
        <f t="shared" si="1"/>
        <v>197725247.36643684</v>
      </c>
      <c r="R22" s="11"/>
    </row>
    <row r="23" spans="1:18" ht="16.5" customHeight="1">
      <c r="A23" s="4" t="s">
        <v>19</v>
      </c>
      <c r="B23" s="5">
        <v>2058149.7983533205</v>
      </c>
      <c r="C23" s="5">
        <v>8445577.851464879</v>
      </c>
      <c r="D23" s="5">
        <v>39733111.67965486</v>
      </c>
      <c r="E23" s="5">
        <v>4941627.012976138</v>
      </c>
      <c r="F23" s="5">
        <v>56760708.80991316</v>
      </c>
      <c r="G23" s="5">
        <v>19761239.508265994</v>
      </c>
      <c r="H23" s="5">
        <v>79.603713216</v>
      </c>
      <c r="I23" s="5">
        <v>0</v>
      </c>
      <c r="J23" s="5">
        <v>0</v>
      </c>
      <c r="K23" s="5">
        <v>0</v>
      </c>
      <c r="L23" s="5">
        <v>0</v>
      </c>
      <c r="M23" s="26">
        <f t="shared" si="0"/>
        <v>131700494.26434156</v>
      </c>
      <c r="N23" s="26">
        <v>0</v>
      </c>
      <c r="O23" s="26"/>
      <c r="P23" s="5">
        <f t="shared" si="1"/>
        <v>131700494.26434156</v>
      </c>
      <c r="R23" s="11"/>
    </row>
    <row r="24" spans="1:16" ht="16.5" customHeight="1">
      <c r="A24" s="6" t="s">
        <v>1</v>
      </c>
      <c r="B24" s="7">
        <f aca="true" t="shared" si="2" ref="B24:L24">SUM(B6:B23)</f>
        <v>93044746.76099999</v>
      </c>
      <c r="C24" s="7">
        <f t="shared" si="2"/>
        <v>562663414.4879998</v>
      </c>
      <c r="D24" s="7">
        <f t="shared" si="2"/>
        <v>1796252788.41116</v>
      </c>
      <c r="E24" s="7">
        <f t="shared" si="2"/>
        <v>223400859.5378001</v>
      </c>
      <c r="F24" s="7">
        <f t="shared" si="2"/>
        <v>2566035660.4843197</v>
      </c>
      <c r="G24" s="7">
        <f t="shared" si="2"/>
        <v>267659762.53919998</v>
      </c>
      <c r="H24" s="7">
        <f t="shared" si="2"/>
        <v>19556220.237906136</v>
      </c>
      <c r="I24" s="7">
        <f t="shared" si="2"/>
        <v>0</v>
      </c>
      <c r="J24" s="7">
        <f t="shared" si="2"/>
        <v>0</v>
      </c>
      <c r="K24" s="7">
        <f t="shared" si="2"/>
        <v>1012741.35</v>
      </c>
      <c r="L24" s="7">
        <f t="shared" si="2"/>
        <v>13000000</v>
      </c>
      <c r="M24" s="7">
        <f>SUM(M6:M23)</f>
        <v>5542626193.809386</v>
      </c>
      <c r="N24" s="32">
        <f>SUM(N6:N23)</f>
        <v>74292677.07598168</v>
      </c>
      <c r="O24" s="32"/>
      <c r="P24" s="7">
        <f>SUM(P6:P23)</f>
        <v>5616918870.885368</v>
      </c>
    </row>
    <row r="25" spans="1:16" ht="12.75" customHeight="1">
      <c r="A25" s="34" t="s">
        <v>39</v>
      </c>
      <c r="P25" s="90"/>
    </row>
    <row r="26" spans="2:16" ht="12.75" customHeight="1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1:16" ht="12.75">
      <c r="A27" s="8" t="s">
        <v>32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ht="12.75">
      <c r="A28" s="9" t="s">
        <v>33</v>
      </c>
    </row>
    <row r="29" spans="1:13" ht="12.75">
      <c r="A29" s="10" t="s">
        <v>34</v>
      </c>
      <c r="M29" s="33"/>
    </row>
    <row r="30" ht="12.75">
      <c r="A30" s="9" t="s">
        <v>56</v>
      </c>
    </row>
    <row r="31" ht="12.75">
      <c r="A31" s="9"/>
    </row>
    <row r="32" s="130" customFormat="1" ht="11.25">
      <c r="A32" s="129"/>
    </row>
    <row r="33" s="90" customFormat="1" ht="11.25">
      <c r="A33" s="182"/>
    </row>
    <row r="34" s="90" customFormat="1" ht="12.75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49"/>
  <sheetViews>
    <sheetView zoomScale="80" zoomScaleNormal="80" zoomScalePageLayoutView="0" workbookViewId="0" topLeftCell="A4">
      <pane xSplit="1" ySplit="2" topLeftCell="H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A4" sqref="A1:IV16384"/>
    </sheetView>
  </sheetViews>
  <sheetFormatPr defaultColWidth="11.421875" defaultRowHeight="12.75"/>
  <cols>
    <col min="1" max="1" width="14.7109375" style="132" customWidth="1"/>
    <col min="2" max="2" width="16.140625" style="132" customWidth="1"/>
    <col min="3" max="3" width="16.7109375" style="132" customWidth="1"/>
    <col min="4" max="5" width="14.8515625" style="132" customWidth="1"/>
    <col min="6" max="6" width="17.7109375" style="132" customWidth="1"/>
    <col min="7" max="12" width="13.57421875" style="132" customWidth="1"/>
    <col min="13" max="13" width="17.140625" style="132" customWidth="1"/>
    <col min="14" max="14" width="18.00390625" style="132" customWidth="1"/>
    <col min="15" max="15" width="14.57421875" style="132" hidden="1" customWidth="1"/>
    <col min="16" max="16" width="19.140625" style="132" customWidth="1"/>
    <col min="17" max="16384" width="11.421875" style="132" customWidth="1"/>
  </cols>
  <sheetData>
    <row r="2" ht="12.75">
      <c r="A2" s="131" t="s">
        <v>55</v>
      </c>
    </row>
    <row r="3" ht="12.75">
      <c r="A3" s="133" t="s">
        <v>35</v>
      </c>
    </row>
    <row r="4" ht="12.75" customHeight="1"/>
    <row r="5" spans="1:16" ht="33" customHeight="1">
      <c r="A5" s="134" t="s">
        <v>0</v>
      </c>
      <c r="B5" s="134" t="s">
        <v>20</v>
      </c>
      <c r="C5" s="134" t="s">
        <v>21</v>
      </c>
      <c r="D5" s="134" t="s">
        <v>22</v>
      </c>
      <c r="E5" s="134" t="s">
        <v>23</v>
      </c>
      <c r="F5" s="134" t="s">
        <v>24</v>
      </c>
      <c r="G5" s="134" t="s">
        <v>25</v>
      </c>
      <c r="H5" s="134" t="s">
        <v>26</v>
      </c>
      <c r="I5" s="134" t="s">
        <v>27</v>
      </c>
      <c r="J5" s="134" t="s">
        <v>28</v>
      </c>
      <c r="K5" s="134" t="s">
        <v>29</v>
      </c>
      <c r="L5" s="134" t="s">
        <v>30</v>
      </c>
      <c r="M5" s="135" t="s">
        <v>37</v>
      </c>
      <c r="N5" s="136" t="s">
        <v>38</v>
      </c>
      <c r="O5" s="136" t="s">
        <v>41</v>
      </c>
      <c r="P5" s="134" t="s">
        <v>31</v>
      </c>
    </row>
    <row r="6" spans="1:18" ht="16.5" customHeight="1">
      <c r="A6" s="137" t="s">
        <v>2</v>
      </c>
      <c r="B6" s="138">
        <v>5904461.63072887</v>
      </c>
      <c r="C6" s="138">
        <v>74783819.3699709</v>
      </c>
      <c r="D6" s="138">
        <v>115771190.08203696</v>
      </c>
      <c r="E6" s="138">
        <v>14090021.130017823</v>
      </c>
      <c r="F6" s="138">
        <v>162412983.5035961</v>
      </c>
      <c r="G6" s="138">
        <v>0</v>
      </c>
      <c r="H6" s="138">
        <v>0</v>
      </c>
      <c r="I6" s="138">
        <v>0</v>
      </c>
      <c r="J6" s="138">
        <v>0</v>
      </c>
      <c r="K6" s="138">
        <v>0</v>
      </c>
      <c r="L6" s="138">
        <v>12499500</v>
      </c>
      <c r="M6" s="139">
        <f aca="true" t="shared" si="0" ref="M6:M23">SUM(B6:L6)</f>
        <v>385461975.7163507</v>
      </c>
      <c r="N6" s="139"/>
      <c r="O6" s="139"/>
      <c r="P6" s="138">
        <f>+M6+N6+O6</f>
        <v>385461975.7163507</v>
      </c>
      <c r="R6" s="140"/>
    </row>
    <row r="7" spans="1:16" s="180" customFormat="1" ht="16.5" customHeight="1">
      <c r="A7" s="177" t="s">
        <v>4</v>
      </c>
      <c r="B7" s="178">
        <v>3562762.0966852307</v>
      </c>
      <c r="C7" s="178">
        <v>15242307.28510518</v>
      </c>
      <c r="D7" s="178">
        <v>69856531.16379148</v>
      </c>
      <c r="E7" s="178">
        <v>8501942.490788054</v>
      </c>
      <c r="F7" s="178">
        <v>98000267.90329847</v>
      </c>
      <c r="G7" s="178">
        <v>0</v>
      </c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9">
        <f t="shared" si="0"/>
        <v>195163810.93966842</v>
      </c>
      <c r="N7" s="179"/>
      <c r="O7" s="179"/>
      <c r="P7" s="178">
        <f aca="true" t="shared" si="1" ref="P7:P23">+M7+N7+O7</f>
        <v>195163810.93966842</v>
      </c>
    </row>
    <row r="8" spans="1:18" ht="16.5" customHeight="1">
      <c r="A8" s="137" t="s">
        <v>3</v>
      </c>
      <c r="B8" s="138">
        <v>10063207.376359073</v>
      </c>
      <c r="C8" s="138">
        <v>73521717.49286027</v>
      </c>
      <c r="D8" s="138">
        <v>197313416.00057223</v>
      </c>
      <c r="E8" s="138">
        <v>24014180.02798459</v>
      </c>
      <c r="F8" s="138">
        <v>276806868.40336305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9">
        <f t="shared" si="0"/>
        <v>581719389.3011391</v>
      </c>
      <c r="N8" s="139"/>
      <c r="O8" s="139"/>
      <c r="P8" s="138">
        <f t="shared" si="1"/>
        <v>581719389.3011391</v>
      </c>
      <c r="R8" s="140"/>
    </row>
    <row r="9" spans="1:18" ht="16.5" customHeight="1">
      <c r="A9" s="137" t="s">
        <v>5</v>
      </c>
      <c r="B9" s="138">
        <v>12000388.874662107</v>
      </c>
      <c r="C9" s="138">
        <v>90511550.45396478</v>
      </c>
      <c r="D9" s="138">
        <v>235296524.62071598</v>
      </c>
      <c r="E9" s="138">
        <v>28636943.279034786</v>
      </c>
      <c r="F9" s="138">
        <v>330092577.82180566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9">
        <f t="shared" si="0"/>
        <v>696537985.0501833</v>
      </c>
      <c r="N9" s="139">
        <v>77718483.41</v>
      </c>
      <c r="O9" s="139"/>
      <c r="P9" s="138">
        <f t="shared" si="1"/>
        <v>774256468.4601833</v>
      </c>
      <c r="R9" s="140"/>
    </row>
    <row r="10" spans="1:18" ht="16.5" customHeight="1">
      <c r="A10" s="137" t="s">
        <v>6</v>
      </c>
      <c r="B10" s="138">
        <v>2799715.3146501696</v>
      </c>
      <c r="C10" s="138">
        <v>10873493.095106881</v>
      </c>
      <c r="D10" s="138">
        <v>54895161.34393836</v>
      </c>
      <c r="E10" s="138">
        <v>6681057.547423805</v>
      </c>
      <c r="F10" s="138">
        <v>77011274.80388287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9">
        <f t="shared" si="0"/>
        <v>152260702.1050021</v>
      </c>
      <c r="N10" s="139"/>
      <c r="O10" s="139"/>
      <c r="P10" s="138">
        <f t="shared" si="1"/>
        <v>152260702.1050021</v>
      </c>
      <c r="R10" s="140"/>
    </row>
    <row r="11" spans="1:18" ht="16.5" customHeight="1">
      <c r="A11" s="137" t="s">
        <v>7</v>
      </c>
      <c r="B11" s="138">
        <v>2294771.687670018</v>
      </c>
      <c r="C11" s="138">
        <v>4106114.2517761798</v>
      </c>
      <c r="D11" s="138">
        <v>44994525.472990036</v>
      </c>
      <c r="E11" s="138">
        <v>5476093.095357426</v>
      </c>
      <c r="F11" s="138">
        <v>63121879.6163237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500500</v>
      </c>
      <c r="M11" s="139">
        <f t="shared" si="0"/>
        <v>120493884.12411736</v>
      </c>
      <c r="N11" s="139"/>
      <c r="O11" s="139"/>
      <c r="P11" s="138">
        <f t="shared" si="1"/>
        <v>120493884.12411736</v>
      </c>
      <c r="R11" s="140"/>
    </row>
    <row r="12" spans="1:18" ht="16.5" customHeight="1">
      <c r="A12" s="137" t="s">
        <v>8</v>
      </c>
      <c r="B12" s="138">
        <v>10163632.96759862</v>
      </c>
      <c r="C12" s="138">
        <v>46315141.282204196</v>
      </c>
      <c r="D12" s="138">
        <v>199282501.5734189</v>
      </c>
      <c r="E12" s="138">
        <v>24253829.0918714</v>
      </c>
      <c r="F12" s="138">
        <v>279569257.4090672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9">
        <f t="shared" si="0"/>
        <v>559584362.3241603</v>
      </c>
      <c r="N12" s="139"/>
      <c r="O12" s="139"/>
      <c r="P12" s="138">
        <f t="shared" si="1"/>
        <v>559584362.3241603</v>
      </c>
      <c r="R12" s="140"/>
    </row>
    <row r="13" spans="1:18" ht="16.5" customHeight="1">
      <c r="A13" s="137" t="s">
        <v>9</v>
      </c>
      <c r="B13" s="138">
        <v>3227697.273577584</v>
      </c>
      <c r="C13" s="138">
        <v>8280758.922219</v>
      </c>
      <c r="D13" s="138">
        <v>63286778.36466779</v>
      </c>
      <c r="E13" s="138">
        <v>7702365.707539546</v>
      </c>
      <c r="F13" s="138">
        <v>88783698.97772484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9">
        <f t="shared" si="0"/>
        <v>171281299.24572873</v>
      </c>
      <c r="N13" s="139"/>
      <c r="O13" s="139"/>
      <c r="P13" s="138">
        <f t="shared" si="1"/>
        <v>171281299.24572873</v>
      </c>
      <c r="R13" s="140"/>
    </row>
    <row r="14" spans="1:18" ht="16.5" customHeight="1">
      <c r="A14" s="137" t="s">
        <v>10</v>
      </c>
      <c r="B14" s="138">
        <v>5926048.440060734</v>
      </c>
      <c r="C14" s="138">
        <v>45155835.03309354</v>
      </c>
      <c r="D14" s="138">
        <v>116194451.46685444</v>
      </c>
      <c r="E14" s="138">
        <v>14141534.480199097</v>
      </c>
      <c r="F14" s="138">
        <v>163006768.05622408</v>
      </c>
      <c r="G14" s="138">
        <v>24304363.75627429</v>
      </c>
      <c r="H14" s="138">
        <v>106496.302135164</v>
      </c>
      <c r="I14" s="138">
        <v>0</v>
      </c>
      <c r="J14" s="138">
        <v>0</v>
      </c>
      <c r="K14" s="138">
        <v>0</v>
      </c>
      <c r="L14" s="138">
        <v>0</v>
      </c>
      <c r="M14" s="139">
        <f t="shared" si="0"/>
        <v>368835497.5348413</v>
      </c>
      <c r="N14" s="139"/>
      <c r="O14" s="139"/>
      <c r="P14" s="138">
        <f t="shared" si="1"/>
        <v>368835497.5348413</v>
      </c>
      <c r="R14" s="140"/>
    </row>
    <row r="15" spans="1:18" ht="16.5" customHeight="1">
      <c r="A15" s="137" t="s">
        <v>11</v>
      </c>
      <c r="B15" s="138">
        <v>8241468.380135145</v>
      </c>
      <c r="C15" s="138">
        <v>53842065.59909017</v>
      </c>
      <c r="D15" s="138">
        <v>161593835.65575686</v>
      </c>
      <c r="E15" s="138">
        <v>19666901.214860354</v>
      </c>
      <c r="F15" s="138">
        <v>226696615.5054963</v>
      </c>
      <c r="G15" s="138">
        <v>2034131.3905686715</v>
      </c>
      <c r="H15" s="138">
        <v>6600.258252463199</v>
      </c>
      <c r="I15" s="138">
        <v>0</v>
      </c>
      <c r="J15" s="138">
        <v>0</v>
      </c>
      <c r="K15" s="138">
        <v>0</v>
      </c>
      <c r="L15" s="138">
        <v>0</v>
      </c>
      <c r="M15" s="139">
        <f t="shared" si="0"/>
        <v>472081618.0041599</v>
      </c>
      <c r="N15" s="139">
        <v>2083804</v>
      </c>
      <c r="O15" s="139"/>
      <c r="P15" s="138">
        <f t="shared" si="1"/>
        <v>474165422.0041599</v>
      </c>
      <c r="R15" s="140"/>
    </row>
    <row r="16" spans="1:18" ht="16.5" customHeight="1">
      <c r="A16" s="137" t="s">
        <v>12</v>
      </c>
      <c r="B16" s="138">
        <v>1763548.4667206397</v>
      </c>
      <c r="C16" s="138">
        <v>8063745.929774639</v>
      </c>
      <c r="D16" s="138">
        <v>34578614.87269869</v>
      </c>
      <c r="E16" s="138">
        <v>4208416.738722538</v>
      </c>
      <c r="F16" s="138">
        <v>48509616.27773915</v>
      </c>
      <c r="G16" s="138">
        <v>164530729.7997271</v>
      </c>
      <c r="H16" s="138">
        <v>19334154.755798206</v>
      </c>
      <c r="I16" s="138">
        <v>0</v>
      </c>
      <c r="J16" s="138">
        <v>0</v>
      </c>
      <c r="K16" s="138">
        <v>0</v>
      </c>
      <c r="L16" s="138">
        <v>0</v>
      </c>
      <c r="M16" s="139">
        <f t="shared" si="0"/>
        <v>280988826.841181</v>
      </c>
      <c r="N16" s="139"/>
      <c r="O16" s="139"/>
      <c r="P16" s="138">
        <f t="shared" si="1"/>
        <v>280988826.841181</v>
      </c>
      <c r="R16" s="140"/>
    </row>
    <row r="17" spans="1:18" ht="16.5" customHeight="1">
      <c r="A17" s="137" t="s">
        <v>13</v>
      </c>
      <c r="B17" s="138">
        <v>2556629.070434818</v>
      </c>
      <c r="C17" s="138">
        <v>14928209.53288308</v>
      </c>
      <c r="D17" s="138">
        <v>50128870.097515285</v>
      </c>
      <c r="E17" s="138">
        <v>6100972.430165085</v>
      </c>
      <c r="F17" s="138">
        <v>70324744.40689807</v>
      </c>
      <c r="G17" s="138">
        <v>21100179.517386366</v>
      </c>
      <c r="H17" s="138">
        <v>172620.294522612</v>
      </c>
      <c r="I17" s="138">
        <v>0</v>
      </c>
      <c r="J17" s="138">
        <v>0</v>
      </c>
      <c r="K17" s="138">
        <v>0</v>
      </c>
      <c r="L17" s="138">
        <v>0</v>
      </c>
      <c r="M17" s="139">
        <f t="shared" si="0"/>
        <v>165312225.34980533</v>
      </c>
      <c r="N17" s="139"/>
      <c r="O17" s="139"/>
      <c r="P17" s="138">
        <f t="shared" si="1"/>
        <v>165312225.34980533</v>
      </c>
      <c r="R17" s="140"/>
    </row>
    <row r="18" spans="1:18" ht="16.5" customHeight="1">
      <c r="A18" s="137" t="s">
        <v>14</v>
      </c>
      <c r="B18" s="138">
        <v>2212178.6780524473</v>
      </c>
      <c r="C18" s="138">
        <v>9737030.3188851</v>
      </c>
      <c r="D18" s="138">
        <v>43375090.609340504</v>
      </c>
      <c r="E18" s="138">
        <v>5278998.538142108</v>
      </c>
      <c r="F18" s="138">
        <v>60850008.28452965</v>
      </c>
      <c r="G18" s="138">
        <v>28468622.969068177</v>
      </c>
      <c r="H18" s="138">
        <v>185205.50095292396</v>
      </c>
      <c r="I18" s="138">
        <v>0</v>
      </c>
      <c r="J18" s="138">
        <v>0</v>
      </c>
      <c r="K18" s="138">
        <v>59598.84972030001</v>
      </c>
      <c r="L18" s="138">
        <v>0</v>
      </c>
      <c r="M18" s="139">
        <f t="shared" si="0"/>
        <v>150166733.7486912</v>
      </c>
      <c r="N18" s="139"/>
      <c r="O18" s="139"/>
      <c r="P18" s="138">
        <f t="shared" si="1"/>
        <v>150166733.7486912</v>
      </c>
      <c r="R18" s="140"/>
    </row>
    <row r="19" spans="1:18" ht="16.5" customHeight="1">
      <c r="A19" s="137" t="s">
        <v>15</v>
      </c>
      <c r="B19" s="138">
        <v>5880059.150614586</v>
      </c>
      <c r="C19" s="138">
        <v>32397755.42465406</v>
      </c>
      <c r="D19" s="138">
        <v>115292720.69050412</v>
      </c>
      <c r="E19" s="138">
        <v>14031788.647204202</v>
      </c>
      <c r="F19" s="138">
        <v>161741748.79192963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9">
        <f t="shared" si="0"/>
        <v>329344072.7049066</v>
      </c>
      <c r="N19" s="139"/>
      <c r="O19" s="139"/>
      <c r="P19" s="138">
        <f t="shared" si="1"/>
        <v>329344072.7049066</v>
      </c>
      <c r="R19" s="140"/>
    </row>
    <row r="20" spans="1:18" ht="16.5" customHeight="1">
      <c r="A20" s="137" t="s">
        <v>16</v>
      </c>
      <c r="B20" s="138">
        <v>9109633.538047114</v>
      </c>
      <c r="C20" s="138">
        <v>55937954.236644894</v>
      </c>
      <c r="D20" s="138">
        <v>178616304.3929821</v>
      </c>
      <c r="E20" s="138">
        <v>21738633.77649864</v>
      </c>
      <c r="F20" s="138">
        <v>250577081.20901343</v>
      </c>
      <c r="G20" s="138">
        <v>7475768.618124971</v>
      </c>
      <c r="H20" s="138">
        <v>0</v>
      </c>
      <c r="I20" s="138">
        <v>0</v>
      </c>
      <c r="J20" s="138">
        <v>0</v>
      </c>
      <c r="K20" s="138">
        <v>1125976.0402797002</v>
      </c>
      <c r="L20" s="138">
        <v>0</v>
      </c>
      <c r="M20" s="139">
        <f t="shared" si="0"/>
        <v>524581351.81159085</v>
      </c>
      <c r="N20" s="139"/>
      <c r="O20" s="139"/>
      <c r="P20" s="138">
        <f t="shared" si="1"/>
        <v>524581351.81159085</v>
      </c>
      <c r="R20" s="140"/>
    </row>
    <row r="21" spans="1:18" ht="16.5" customHeight="1">
      <c r="A21" s="137" t="s">
        <v>17</v>
      </c>
      <c r="B21" s="138">
        <v>2385811.709634841</v>
      </c>
      <c r="C21" s="138">
        <v>4711466.283331499</v>
      </c>
      <c r="D21" s="138">
        <v>46779584.35678554</v>
      </c>
      <c r="E21" s="138">
        <v>5693345.050469765</v>
      </c>
      <c r="F21" s="138">
        <v>65626101.42523306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9">
        <f t="shared" si="0"/>
        <v>125196308.82545471</v>
      </c>
      <c r="N21" s="139"/>
      <c r="O21" s="139"/>
      <c r="P21" s="138">
        <f t="shared" si="1"/>
        <v>125196308.82545471</v>
      </c>
      <c r="R21" s="140"/>
    </row>
    <row r="22" spans="1:18" ht="16.5" customHeight="1">
      <c r="A22" s="137" t="s">
        <v>18</v>
      </c>
      <c r="B22" s="138">
        <v>3687590.1680390597</v>
      </c>
      <c r="C22" s="138">
        <v>14105844.508883402</v>
      </c>
      <c r="D22" s="138">
        <v>72304086.12817091</v>
      </c>
      <c r="E22" s="138">
        <v>8799824.037488477</v>
      </c>
      <c r="F22" s="138">
        <v>101433891.62066904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9">
        <f t="shared" si="0"/>
        <v>200331236.46325088</v>
      </c>
      <c r="N22" s="139"/>
      <c r="O22" s="139"/>
      <c r="P22" s="138">
        <f t="shared" si="1"/>
        <v>200331236.46325088</v>
      </c>
      <c r="R22" s="140"/>
    </row>
    <row r="23" spans="1:18" ht="16.5" customHeight="1">
      <c r="A23" s="137" t="s">
        <v>19</v>
      </c>
      <c r="B23" s="138">
        <v>2076087.923568949</v>
      </c>
      <c r="C23" s="138">
        <v>8572013.20155222</v>
      </c>
      <c r="D23" s="138">
        <v>40706703.61809979</v>
      </c>
      <c r="E23" s="138">
        <v>4954240.460912323</v>
      </c>
      <c r="F23" s="138">
        <v>57106583.93100534</v>
      </c>
      <c r="G23" s="138">
        <v>19762487.683650397</v>
      </c>
      <c r="H23" s="138">
        <v>99.038244768</v>
      </c>
      <c r="I23" s="138">
        <v>0</v>
      </c>
      <c r="J23" s="138">
        <v>0</v>
      </c>
      <c r="K23" s="138">
        <v>0</v>
      </c>
      <c r="L23" s="138">
        <v>0</v>
      </c>
      <c r="M23" s="139">
        <f t="shared" si="0"/>
        <v>133178215.85703377</v>
      </c>
      <c r="N23" s="139"/>
      <c r="O23" s="139"/>
      <c r="P23" s="138">
        <f t="shared" si="1"/>
        <v>133178215.85703377</v>
      </c>
      <c r="R23" s="140"/>
    </row>
    <row r="24" spans="1:16" ht="16.5" customHeight="1">
      <c r="A24" s="141" t="s">
        <v>1</v>
      </c>
      <c r="B24" s="142">
        <f aca="true" t="shared" si="2" ref="B24:L24">SUM(B6:B23)</f>
        <v>93855692.74724002</v>
      </c>
      <c r="C24" s="142">
        <f t="shared" si="2"/>
        <v>571086822.222</v>
      </c>
      <c r="D24" s="142">
        <f t="shared" si="2"/>
        <v>1840266890.51084</v>
      </c>
      <c r="E24" s="142">
        <f t="shared" si="2"/>
        <v>223971087.74468002</v>
      </c>
      <c r="F24" s="142">
        <f t="shared" si="2"/>
        <v>2581671967.947799</v>
      </c>
      <c r="G24" s="142">
        <f t="shared" si="2"/>
        <v>267676283.73479998</v>
      </c>
      <c r="H24" s="142">
        <f t="shared" si="2"/>
        <v>19805176.14990614</v>
      </c>
      <c r="I24" s="142">
        <f t="shared" si="2"/>
        <v>0</v>
      </c>
      <c r="J24" s="142">
        <f t="shared" si="2"/>
        <v>0</v>
      </c>
      <c r="K24" s="142">
        <f t="shared" si="2"/>
        <v>1185574.8900000001</v>
      </c>
      <c r="L24" s="142">
        <f t="shared" si="2"/>
        <v>13000000</v>
      </c>
      <c r="M24" s="142">
        <f>SUM(M6:M23)</f>
        <v>5612519495.947266</v>
      </c>
      <c r="N24" s="143">
        <f>SUM(N6:N23)</f>
        <v>79802287.41</v>
      </c>
      <c r="O24" s="143"/>
      <c r="P24" s="142">
        <f>SUM(P6:P23)</f>
        <v>5692321783.357265</v>
      </c>
    </row>
    <row r="25" ht="12.75" customHeight="1">
      <c r="A25" s="144" t="s">
        <v>39</v>
      </c>
    </row>
    <row r="26" spans="2:16" ht="12.75" customHeight="1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  <row r="27" spans="1:16" ht="12.75">
      <c r="A27" s="146" t="s">
        <v>32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</row>
    <row r="28" ht="12.75">
      <c r="A28" s="148" t="s">
        <v>33</v>
      </c>
    </row>
    <row r="29" spans="1:13" ht="12.75">
      <c r="A29" s="149" t="s">
        <v>34</v>
      </c>
      <c r="M29" s="150"/>
    </row>
    <row r="30" ht="12.75">
      <c r="A30" s="148" t="s">
        <v>57</v>
      </c>
    </row>
    <row r="31" s="145" customFormat="1" ht="11.25">
      <c r="A31" s="175"/>
    </row>
    <row r="32" spans="1:16" s="152" customFormat="1" ht="11.25">
      <c r="A32" s="151"/>
      <c r="N32" s="176"/>
      <c r="P32" s="176"/>
    </row>
    <row r="33" spans="1:3" s="145" customFormat="1" ht="11.25">
      <c r="A33" s="175"/>
      <c r="C33" s="145">
        <v>15237753.73</v>
      </c>
    </row>
    <row r="34" s="153" customFormat="1" ht="12.75" customHeight="1"/>
    <row r="35" ht="12.75">
      <c r="C35" s="181">
        <f>+C7-C33</f>
        <v>4553.555105179548</v>
      </c>
    </row>
    <row r="36" spans="2:16" ht="12.75"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</row>
    <row r="37" s="145" customFormat="1" ht="11.25"/>
    <row r="38" spans="2:16" s="183" customFormat="1" ht="11.25"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</row>
    <row r="39" ht="12.75">
      <c r="P39" s="184"/>
    </row>
    <row r="40" ht="12.75">
      <c r="P40" s="183"/>
    </row>
    <row r="41" ht="12.75">
      <c r="P41" s="185"/>
    </row>
    <row r="42" ht="12.75">
      <c r="P42" s="183"/>
    </row>
    <row r="43" ht="12.75">
      <c r="P43" s="145"/>
    </row>
    <row r="44" ht="12.75">
      <c r="P44" s="183"/>
    </row>
    <row r="45" ht="12.75">
      <c r="P45" s="185"/>
    </row>
    <row r="46" ht="12.75">
      <c r="P46" s="183"/>
    </row>
    <row r="47" ht="12.75">
      <c r="P47" s="145"/>
    </row>
    <row r="48" ht="12.75">
      <c r="P48" s="183"/>
    </row>
    <row r="49" ht="12.75">
      <c r="P49" s="18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49"/>
  <sheetViews>
    <sheetView tabSelected="1" zoomScale="75" zoomScaleNormal="75" zoomScalePageLayoutView="0" workbookViewId="0" topLeftCell="E1">
      <selection activeCell="P27" sqref="P27"/>
    </sheetView>
  </sheetViews>
  <sheetFormatPr defaultColWidth="11.421875" defaultRowHeight="12.75"/>
  <cols>
    <col min="1" max="1" width="14.7109375" style="132" customWidth="1"/>
    <col min="2" max="2" width="16.140625" style="132" customWidth="1"/>
    <col min="3" max="3" width="16.7109375" style="132" customWidth="1"/>
    <col min="4" max="5" width="14.8515625" style="132" customWidth="1"/>
    <col min="6" max="6" width="17.7109375" style="132" customWidth="1"/>
    <col min="7" max="12" width="13.57421875" style="132" customWidth="1"/>
    <col min="13" max="13" width="17.140625" style="132" customWidth="1"/>
    <col min="14" max="14" width="18.00390625" style="132" customWidth="1"/>
    <col min="15" max="15" width="14.57421875" style="132" hidden="1" customWidth="1"/>
    <col min="16" max="16" width="19.140625" style="132" customWidth="1"/>
    <col min="17" max="16384" width="11.421875" style="132" customWidth="1"/>
  </cols>
  <sheetData>
    <row r="2" ht="12.75">
      <c r="A2" s="131" t="s">
        <v>55</v>
      </c>
    </row>
    <row r="3" ht="12.75">
      <c r="A3" s="133" t="s">
        <v>35</v>
      </c>
    </row>
    <row r="4" ht="12.75" customHeight="1"/>
    <row r="5" spans="1:16" ht="33" customHeight="1">
      <c r="A5" s="134" t="s">
        <v>0</v>
      </c>
      <c r="B5" s="134" t="s">
        <v>20</v>
      </c>
      <c r="C5" s="134" t="s">
        <v>21</v>
      </c>
      <c r="D5" s="134" t="s">
        <v>22</v>
      </c>
      <c r="E5" s="134" t="s">
        <v>23</v>
      </c>
      <c r="F5" s="134" t="s">
        <v>24</v>
      </c>
      <c r="G5" s="134" t="s">
        <v>25</v>
      </c>
      <c r="H5" s="134" t="s">
        <v>26</v>
      </c>
      <c r="I5" s="134" t="s">
        <v>27</v>
      </c>
      <c r="J5" s="134" t="s">
        <v>28</v>
      </c>
      <c r="K5" s="134" t="s">
        <v>29</v>
      </c>
      <c r="L5" s="134" t="s">
        <v>30</v>
      </c>
      <c r="M5" s="135" t="s">
        <v>37</v>
      </c>
      <c r="N5" s="136" t="s">
        <v>38</v>
      </c>
      <c r="O5" s="136" t="s">
        <v>41</v>
      </c>
      <c r="P5" s="134" t="s">
        <v>31</v>
      </c>
    </row>
    <row r="6" spans="1:18" ht="16.5" customHeight="1">
      <c r="A6" s="137" t="s">
        <v>2</v>
      </c>
      <c r="B6" s="138">
        <v>5904461.63072887</v>
      </c>
      <c r="C6" s="138">
        <v>74761477.38377956</v>
      </c>
      <c r="D6" s="138">
        <v>115795736.62124252</v>
      </c>
      <c r="E6" s="138">
        <v>14090021.130017823</v>
      </c>
      <c r="F6" s="138">
        <v>162412983.5035961</v>
      </c>
      <c r="G6" s="138">
        <v>0</v>
      </c>
      <c r="H6" s="138">
        <v>0</v>
      </c>
      <c r="I6" s="138">
        <v>0</v>
      </c>
      <c r="J6" s="138">
        <v>0</v>
      </c>
      <c r="K6" s="138">
        <v>0</v>
      </c>
      <c r="L6" s="138">
        <v>12499500</v>
      </c>
      <c r="M6" s="139">
        <f aca="true" t="shared" si="0" ref="M6:M23">SUM(B6:L6)</f>
        <v>385464180.26936483</v>
      </c>
      <c r="N6" s="139"/>
      <c r="O6" s="139"/>
      <c r="P6" s="138">
        <f>+M6+N6+O6</f>
        <v>385464180.26936483</v>
      </c>
      <c r="R6" s="140"/>
    </row>
    <row r="7" spans="1:18" ht="16.5" customHeight="1">
      <c r="A7" s="137" t="s">
        <v>4</v>
      </c>
      <c r="B7" s="138">
        <v>3562762.0966852307</v>
      </c>
      <c r="C7" s="138">
        <v>15237753.58055041</v>
      </c>
      <c r="D7" s="138">
        <v>69871342.58690774</v>
      </c>
      <c r="E7" s="138">
        <v>8501942.490788054</v>
      </c>
      <c r="F7" s="138">
        <v>98000267.90329847</v>
      </c>
      <c r="G7" s="138">
        <v>0</v>
      </c>
      <c r="H7" s="138">
        <v>0</v>
      </c>
      <c r="I7" s="138">
        <v>0</v>
      </c>
      <c r="J7" s="138">
        <v>0</v>
      </c>
      <c r="K7" s="138">
        <v>0</v>
      </c>
      <c r="L7" s="138">
        <v>0</v>
      </c>
      <c r="M7" s="139">
        <f t="shared" si="0"/>
        <v>195174068.6582299</v>
      </c>
      <c r="N7" s="139"/>
      <c r="O7" s="139"/>
      <c r="P7" s="138">
        <f aca="true" t="shared" si="1" ref="P7:P23">+M7+N7+O7</f>
        <v>195174068.6582299</v>
      </c>
      <c r="R7" s="140"/>
    </row>
    <row r="8" spans="1:18" ht="16.5" customHeight="1">
      <c r="A8" s="137" t="s">
        <v>3</v>
      </c>
      <c r="B8" s="138">
        <v>10063207.376359073</v>
      </c>
      <c r="C8" s="138">
        <v>73499752.56500787</v>
      </c>
      <c r="D8" s="138">
        <v>197355251.63773045</v>
      </c>
      <c r="E8" s="138">
        <v>24014180.02798459</v>
      </c>
      <c r="F8" s="138">
        <v>276806868.40336305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9">
        <f t="shared" si="0"/>
        <v>581739260.0104451</v>
      </c>
      <c r="N8" s="139"/>
      <c r="O8" s="139"/>
      <c r="P8" s="138">
        <f t="shared" si="1"/>
        <v>581739260.0104451</v>
      </c>
      <c r="R8" s="140"/>
    </row>
    <row r="9" spans="1:18" ht="16.5" customHeight="1">
      <c r="A9" s="137" t="s">
        <v>5</v>
      </c>
      <c r="B9" s="138">
        <v>12000388.874662107</v>
      </c>
      <c r="C9" s="138">
        <v>90484509.7407806</v>
      </c>
      <c r="D9" s="138">
        <v>235346413.67655492</v>
      </c>
      <c r="E9" s="138">
        <v>28636943.279034786</v>
      </c>
      <c r="F9" s="138">
        <v>330092577.82180566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9">
        <f t="shared" si="0"/>
        <v>696560833.392838</v>
      </c>
      <c r="N9" s="139">
        <v>79112425.41</v>
      </c>
      <c r="O9" s="139"/>
      <c r="P9" s="138">
        <f t="shared" si="1"/>
        <v>775673258.802838</v>
      </c>
      <c r="R9" s="140"/>
    </row>
    <row r="10" spans="1:18" ht="16.5" customHeight="1">
      <c r="A10" s="137" t="s">
        <v>6</v>
      </c>
      <c r="B10" s="138">
        <v>2799715.3146501696</v>
      </c>
      <c r="C10" s="138">
        <v>10870244.592494559</v>
      </c>
      <c r="D10" s="138">
        <v>54906800.56289405</v>
      </c>
      <c r="E10" s="138">
        <v>6681057.547423805</v>
      </c>
      <c r="F10" s="138">
        <v>77011274.80388287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9">
        <f t="shared" si="0"/>
        <v>152269092.82134545</v>
      </c>
      <c r="N10" s="139"/>
      <c r="O10" s="139"/>
      <c r="P10" s="138">
        <f t="shared" si="1"/>
        <v>152269092.82134545</v>
      </c>
      <c r="R10" s="140"/>
    </row>
    <row r="11" spans="1:18" ht="16.5" customHeight="1">
      <c r="A11" s="137" t="s">
        <v>7</v>
      </c>
      <c r="B11" s="138">
        <v>2294771.687670018</v>
      </c>
      <c r="C11" s="138">
        <v>4104887.5325649097</v>
      </c>
      <c r="D11" s="138">
        <v>45004065.496572554</v>
      </c>
      <c r="E11" s="138">
        <v>5476093.095357426</v>
      </c>
      <c r="F11" s="138">
        <v>63121879.6163237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500500</v>
      </c>
      <c r="M11" s="139">
        <f t="shared" si="0"/>
        <v>120502197.42848861</v>
      </c>
      <c r="N11" s="139"/>
      <c r="O11" s="139"/>
      <c r="P11" s="138">
        <f t="shared" si="1"/>
        <v>120502197.42848861</v>
      </c>
      <c r="R11" s="140"/>
    </row>
    <row r="12" spans="1:18" ht="16.5" customHeight="1">
      <c r="A12" s="137" t="s">
        <v>8</v>
      </c>
      <c r="B12" s="138">
        <v>10163632.96759862</v>
      </c>
      <c r="C12" s="138">
        <v>46301304.43546789</v>
      </c>
      <c r="D12" s="138">
        <v>199324754.70854163</v>
      </c>
      <c r="E12" s="138">
        <v>24253829.0918714</v>
      </c>
      <c r="F12" s="138">
        <v>279569257.4090672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9">
        <f t="shared" si="0"/>
        <v>559612778.6125467</v>
      </c>
      <c r="N12" s="139"/>
      <c r="O12" s="139"/>
      <c r="P12" s="138">
        <f t="shared" si="1"/>
        <v>559612778.6125467</v>
      </c>
      <c r="R12" s="140"/>
    </row>
    <row r="13" spans="1:18" ht="16.5" customHeight="1">
      <c r="A13" s="137" t="s">
        <v>9</v>
      </c>
      <c r="B13" s="138">
        <v>3227697.273577584</v>
      </c>
      <c r="C13" s="138">
        <v>8278285.010040499</v>
      </c>
      <c r="D13" s="138">
        <v>63300196.82728549</v>
      </c>
      <c r="E13" s="138">
        <v>7702365.707539546</v>
      </c>
      <c r="F13" s="138">
        <v>88783698.97772484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9">
        <f t="shared" si="0"/>
        <v>171292243.79616797</v>
      </c>
      <c r="N13" s="139"/>
      <c r="O13" s="139"/>
      <c r="P13" s="138">
        <f t="shared" si="1"/>
        <v>171292243.79616797</v>
      </c>
      <c r="R13" s="140"/>
    </row>
    <row r="14" spans="1:18" ht="16.5" customHeight="1">
      <c r="A14" s="137" t="s">
        <v>10</v>
      </c>
      <c r="B14" s="138">
        <v>5926048.440060734</v>
      </c>
      <c r="C14" s="138">
        <v>45142344.53406224</v>
      </c>
      <c r="D14" s="138">
        <v>116219087.74861315</v>
      </c>
      <c r="E14" s="138">
        <v>14141534.480199097</v>
      </c>
      <c r="F14" s="138">
        <v>163006768.05622408</v>
      </c>
      <c r="G14" s="138">
        <v>24304363.75627429</v>
      </c>
      <c r="H14" s="138">
        <v>106496.302135164</v>
      </c>
      <c r="I14" s="138">
        <v>0</v>
      </c>
      <c r="J14" s="138">
        <v>0</v>
      </c>
      <c r="K14" s="138">
        <v>0</v>
      </c>
      <c r="L14" s="138">
        <v>0</v>
      </c>
      <c r="M14" s="139">
        <f t="shared" si="0"/>
        <v>368846643.3175688</v>
      </c>
      <c r="N14" s="139"/>
      <c r="O14" s="139"/>
      <c r="P14" s="138">
        <f t="shared" si="1"/>
        <v>368846643.3175688</v>
      </c>
      <c r="R14" s="140"/>
    </row>
    <row r="15" spans="1:18" ht="16.5" customHeight="1">
      <c r="A15" s="137" t="s">
        <v>11</v>
      </c>
      <c r="B15" s="138">
        <v>8241468.380135145</v>
      </c>
      <c r="C15" s="138">
        <v>53825980.051490925</v>
      </c>
      <c r="D15" s="138">
        <v>161628097.8018011</v>
      </c>
      <c r="E15" s="138">
        <v>19666901.214860354</v>
      </c>
      <c r="F15" s="138">
        <v>226696615.5054963</v>
      </c>
      <c r="G15" s="138">
        <v>2034131.3905686715</v>
      </c>
      <c r="H15" s="138">
        <v>6600.258252463199</v>
      </c>
      <c r="I15" s="138">
        <v>0</v>
      </c>
      <c r="J15" s="138">
        <v>0</v>
      </c>
      <c r="K15" s="138">
        <v>0</v>
      </c>
      <c r="L15" s="138">
        <v>0</v>
      </c>
      <c r="M15" s="139">
        <f t="shared" si="0"/>
        <v>472099794.6026049</v>
      </c>
      <c r="N15" s="139">
        <v>2819462</v>
      </c>
      <c r="O15" s="139"/>
      <c r="P15" s="138">
        <f t="shared" si="1"/>
        <v>474919256.6026049</v>
      </c>
      <c r="R15" s="140"/>
    </row>
    <row r="16" spans="1:18" ht="16.5" customHeight="1">
      <c r="A16" s="137" t="s">
        <v>12</v>
      </c>
      <c r="B16" s="138">
        <v>1763548.4667206397</v>
      </c>
      <c r="C16" s="138">
        <v>8061336.851156679</v>
      </c>
      <c r="D16" s="138">
        <v>34585946.44910423</v>
      </c>
      <c r="E16" s="138">
        <v>4208416.738722538</v>
      </c>
      <c r="F16" s="138">
        <v>48509616.27773915</v>
      </c>
      <c r="G16" s="138">
        <v>164530729.7997271</v>
      </c>
      <c r="H16" s="138">
        <v>19334154.755798206</v>
      </c>
      <c r="I16" s="138">
        <v>0</v>
      </c>
      <c r="J16" s="138">
        <v>0</v>
      </c>
      <c r="K16" s="138">
        <v>0</v>
      </c>
      <c r="L16" s="138">
        <v>0</v>
      </c>
      <c r="M16" s="139">
        <f t="shared" si="0"/>
        <v>280993749.3389686</v>
      </c>
      <c r="N16" s="139"/>
      <c r="O16" s="139"/>
      <c r="P16" s="138">
        <f t="shared" si="1"/>
        <v>280993749.3389686</v>
      </c>
      <c r="R16" s="140"/>
    </row>
    <row r="17" spans="1:18" ht="16.5" customHeight="1">
      <c r="A17" s="137" t="s">
        <v>13</v>
      </c>
      <c r="B17" s="138">
        <v>2556629.070434818</v>
      </c>
      <c r="C17" s="138">
        <v>14923749.66637646</v>
      </c>
      <c r="D17" s="138">
        <v>50139498.73728575</v>
      </c>
      <c r="E17" s="138">
        <v>6100972.430165085</v>
      </c>
      <c r="F17" s="138">
        <v>70324744.40689807</v>
      </c>
      <c r="G17" s="138">
        <v>21100179.517386366</v>
      </c>
      <c r="H17" s="138">
        <v>172620.294522612</v>
      </c>
      <c r="I17" s="138">
        <v>0</v>
      </c>
      <c r="J17" s="138">
        <v>0</v>
      </c>
      <c r="K17" s="138">
        <v>0</v>
      </c>
      <c r="L17" s="138">
        <v>0</v>
      </c>
      <c r="M17" s="139">
        <f t="shared" si="0"/>
        <v>165318394.12306917</v>
      </c>
      <c r="N17" s="139"/>
      <c r="O17" s="139"/>
      <c r="P17" s="138">
        <f t="shared" si="1"/>
        <v>165318394.12306917</v>
      </c>
      <c r="R17" s="140"/>
    </row>
    <row r="18" spans="1:18" ht="16.5" customHeight="1">
      <c r="A18" s="137" t="s">
        <v>14</v>
      </c>
      <c r="B18" s="138">
        <v>2212178.6780524473</v>
      </c>
      <c r="C18" s="138">
        <v>9734121.33939245</v>
      </c>
      <c r="D18" s="138">
        <v>43384287.270111054</v>
      </c>
      <c r="E18" s="138">
        <v>5278998.538142108</v>
      </c>
      <c r="F18" s="138">
        <v>60850008.28452965</v>
      </c>
      <c r="G18" s="138">
        <v>28468622.969068177</v>
      </c>
      <c r="H18" s="138">
        <v>185205.50095292396</v>
      </c>
      <c r="I18" s="138">
        <v>0</v>
      </c>
      <c r="J18" s="138">
        <v>0</v>
      </c>
      <c r="K18" s="138">
        <v>59598.84972030001</v>
      </c>
      <c r="L18" s="138">
        <v>0</v>
      </c>
      <c r="M18" s="139">
        <f t="shared" si="0"/>
        <v>150173021.4299691</v>
      </c>
      <c r="N18" s="139"/>
      <c r="O18" s="139"/>
      <c r="P18" s="138">
        <f t="shared" si="1"/>
        <v>150173021.4299691</v>
      </c>
      <c r="R18" s="140"/>
    </row>
    <row r="19" spans="1:18" ht="16.5" customHeight="1">
      <c r="A19" s="137" t="s">
        <v>15</v>
      </c>
      <c r="B19" s="138">
        <v>5880059.150614586</v>
      </c>
      <c r="C19" s="138">
        <v>32388076.45652397</v>
      </c>
      <c r="D19" s="138">
        <v>115317165.78160615</v>
      </c>
      <c r="E19" s="138">
        <v>14031788.647204202</v>
      </c>
      <c r="F19" s="138">
        <v>161741748.79192963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9">
        <f t="shared" si="0"/>
        <v>329358838.82787853</v>
      </c>
      <c r="N19" s="139"/>
      <c r="O19" s="139"/>
      <c r="P19" s="138">
        <f t="shared" si="1"/>
        <v>329358838.82787853</v>
      </c>
      <c r="R19" s="140"/>
    </row>
    <row r="20" spans="1:18" ht="16.5" customHeight="1">
      <c r="A20" s="137" t="s">
        <v>16</v>
      </c>
      <c r="B20" s="138">
        <v>9109633.538047114</v>
      </c>
      <c r="C20" s="138">
        <v>55921242.533342555</v>
      </c>
      <c r="D20" s="138">
        <v>178654175.75040215</v>
      </c>
      <c r="E20" s="138">
        <v>21738633.77649864</v>
      </c>
      <c r="F20" s="138">
        <v>250577081.20901343</v>
      </c>
      <c r="G20" s="138">
        <v>7475768.618124971</v>
      </c>
      <c r="H20" s="138">
        <v>0</v>
      </c>
      <c r="I20" s="138">
        <v>0</v>
      </c>
      <c r="J20" s="138">
        <v>0</v>
      </c>
      <c r="K20" s="138">
        <v>1125976.0402797002</v>
      </c>
      <c r="L20" s="138">
        <v>0</v>
      </c>
      <c r="M20" s="139">
        <f t="shared" si="0"/>
        <v>524602511.46570855</v>
      </c>
      <c r="N20" s="139"/>
      <c r="O20" s="139"/>
      <c r="P20" s="138">
        <f t="shared" si="1"/>
        <v>524602511.46570855</v>
      </c>
      <c r="R20" s="140"/>
    </row>
    <row r="21" spans="1:18" ht="16.5" customHeight="1">
      <c r="A21" s="137" t="s">
        <v>17</v>
      </c>
      <c r="B21" s="138">
        <v>2385811.709634841</v>
      </c>
      <c r="C21" s="138">
        <v>4710058.712609249</v>
      </c>
      <c r="D21" s="138">
        <v>46789502.859831266</v>
      </c>
      <c r="E21" s="138">
        <v>5693345.050469765</v>
      </c>
      <c r="F21" s="138">
        <v>65626101.42523306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9">
        <f t="shared" si="0"/>
        <v>125204819.75777818</v>
      </c>
      <c r="N21" s="139"/>
      <c r="O21" s="139"/>
      <c r="P21" s="138">
        <f t="shared" si="1"/>
        <v>125204819.75777818</v>
      </c>
      <c r="R21" s="140"/>
    </row>
    <row r="22" spans="1:18" ht="16.5" customHeight="1">
      <c r="A22" s="137" t="s">
        <v>18</v>
      </c>
      <c r="B22" s="138">
        <v>3687590.1680390597</v>
      </c>
      <c r="C22" s="138">
        <v>14101630.327448301</v>
      </c>
      <c r="D22" s="138">
        <v>72319416.49735524</v>
      </c>
      <c r="E22" s="138">
        <v>8799824.037488477</v>
      </c>
      <c r="F22" s="138">
        <v>101433891.62066904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9">
        <f t="shared" si="0"/>
        <v>200342352.6510001</v>
      </c>
      <c r="N22" s="139"/>
      <c r="O22" s="139"/>
      <c r="P22" s="138">
        <f t="shared" si="1"/>
        <v>200342352.6510001</v>
      </c>
      <c r="R22" s="140"/>
    </row>
    <row r="23" spans="1:18" ht="16.5" customHeight="1">
      <c r="A23" s="137" t="s">
        <v>19</v>
      </c>
      <c r="B23" s="138">
        <v>2076087.923568949</v>
      </c>
      <c r="C23" s="138">
        <v>8569452.27591089</v>
      </c>
      <c r="D23" s="138">
        <v>40715334.51060062</v>
      </c>
      <c r="E23" s="138">
        <v>4954240.460912323</v>
      </c>
      <c r="F23" s="138">
        <v>57106583.93100534</v>
      </c>
      <c r="G23" s="138">
        <v>19762487.683650397</v>
      </c>
      <c r="H23" s="138">
        <v>99.038244768</v>
      </c>
      <c r="I23" s="138">
        <v>0</v>
      </c>
      <c r="J23" s="138">
        <v>0</v>
      </c>
      <c r="K23" s="138">
        <v>0</v>
      </c>
      <c r="L23" s="138">
        <v>0</v>
      </c>
      <c r="M23" s="139">
        <f t="shared" si="0"/>
        <v>133184285.8238933</v>
      </c>
      <c r="N23" s="139"/>
      <c r="O23" s="139"/>
      <c r="P23" s="138">
        <f t="shared" si="1"/>
        <v>133184285.8238933</v>
      </c>
      <c r="R23" s="140"/>
    </row>
    <row r="24" spans="1:16" ht="16.5" customHeight="1">
      <c r="A24" s="141" t="s">
        <v>1</v>
      </c>
      <c r="B24" s="142">
        <f aca="true" t="shared" si="2" ref="B24:L24">SUM(B6:B23)</f>
        <v>93855692.74724002</v>
      </c>
      <c r="C24" s="142">
        <f t="shared" si="2"/>
        <v>570916207.589</v>
      </c>
      <c r="D24" s="142">
        <f t="shared" si="2"/>
        <v>1840657075.5244405</v>
      </c>
      <c r="E24" s="142">
        <f t="shared" si="2"/>
        <v>223971087.74468002</v>
      </c>
      <c r="F24" s="142">
        <f t="shared" si="2"/>
        <v>2581671967.947799</v>
      </c>
      <c r="G24" s="142">
        <f t="shared" si="2"/>
        <v>267676283.73479998</v>
      </c>
      <c r="H24" s="142">
        <f t="shared" si="2"/>
        <v>19805176.14990614</v>
      </c>
      <c r="I24" s="142">
        <f t="shared" si="2"/>
        <v>0</v>
      </c>
      <c r="J24" s="142">
        <f t="shared" si="2"/>
        <v>0</v>
      </c>
      <c r="K24" s="142">
        <f t="shared" si="2"/>
        <v>1185574.8900000001</v>
      </c>
      <c r="L24" s="142">
        <f t="shared" si="2"/>
        <v>13000000</v>
      </c>
      <c r="M24" s="142">
        <f>SUM(M6:M23)</f>
        <v>5612739066.327867</v>
      </c>
      <c r="N24" s="143">
        <f>SUM(N6:N23)</f>
        <v>81931887.41</v>
      </c>
      <c r="O24" s="143"/>
      <c r="P24" s="142">
        <f>SUM(P6:P23)</f>
        <v>5694670953.737866</v>
      </c>
    </row>
    <row r="25" ht="12.75" customHeight="1">
      <c r="A25" s="144" t="s">
        <v>39</v>
      </c>
    </row>
    <row r="26" spans="2:16" ht="12.75" customHeight="1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  <row r="27" spans="1:16" ht="12.75">
      <c r="A27" s="146" t="s">
        <v>32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</row>
    <row r="28" ht="12.75">
      <c r="A28" s="148" t="s">
        <v>33</v>
      </c>
    </row>
    <row r="29" spans="1:13" ht="12.75">
      <c r="A29" s="149" t="s">
        <v>34</v>
      </c>
      <c r="M29" s="150"/>
    </row>
    <row r="30" ht="12.75">
      <c r="A30" s="148" t="s">
        <v>57</v>
      </c>
    </row>
    <row r="31" s="145" customFormat="1" ht="11.25">
      <c r="A31" s="175"/>
    </row>
    <row r="32" spans="1:16" s="152" customFormat="1" ht="11.25">
      <c r="A32" s="151"/>
      <c r="N32" s="176"/>
      <c r="P32" s="176"/>
    </row>
    <row r="33" spans="1:3" s="145" customFormat="1" ht="11.25">
      <c r="A33" s="175"/>
      <c r="C33" s="145">
        <v>15237753.73</v>
      </c>
    </row>
    <row r="34" s="153" customFormat="1" ht="12.75" customHeight="1"/>
    <row r="35" ht="12.75">
      <c r="C35" s="181">
        <f>+C7-C33</f>
        <v>-0.14944959059357643</v>
      </c>
    </row>
    <row r="36" spans="2:16" ht="12.75"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</row>
    <row r="37" s="145" customFormat="1" ht="11.25"/>
    <row r="38" spans="2:16" s="183" customFormat="1" ht="11.25"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</row>
    <row r="39" ht="12.75">
      <c r="P39" s="184"/>
    </row>
    <row r="40" ht="12.75">
      <c r="P40" s="183"/>
    </row>
    <row r="41" ht="12.75">
      <c r="P41" s="185"/>
    </row>
    <row r="42" ht="12.75">
      <c r="P42" s="183"/>
    </row>
    <row r="43" ht="12.75">
      <c r="P43" s="145"/>
    </row>
    <row r="44" ht="12.75">
      <c r="P44" s="183"/>
    </row>
    <row r="45" ht="12.75">
      <c r="P45" s="185"/>
    </row>
    <row r="46" ht="12.75">
      <c r="P46" s="183"/>
    </row>
    <row r="47" ht="12.75">
      <c r="P47" s="145"/>
    </row>
    <row r="48" ht="12.75">
      <c r="P48" s="183"/>
    </row>
    <row r="49" ht="12.75">
      <c r="P49" s="18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75" zoomScaleNormal="75" zoomScalePageLayoutView="0" workbookViewId="0" topLeftCell="A10">
      <selection activeCell="A30" sqref="A30"/>
    </sheetView>
  </sheetViews>
  <sheetFormatPr defaultColWidth="11.421875" defaultRowHeight="12" customHeight="1"/>
  <cols>
    <col min="1" max="1" width="15.7109375" style="73" customWidth="1"/>
    <col min="2" max="13" width="14.140625" style="73" customWidth="1"/>
    <col min="14" max="15" width="11.57421875" style="73" bestFit="1" customWidth="1"/>
    <col min="16" max="16" width="17.57421875" style="73" bestFit="1" customWidth="1"/>
    <col min="17" max="16384" width="11.421875" style="73" customWidth="1"/>
  </cols>
  <sheetData>
    <row r="2" spans="1:8" ht="12">
      <c r="A2" s="12" t="s">
        <v>44</v>
      </c>
      <c r="B2" s="92"/>
      <c r="C2" s="8"/>
      <c r="D2" s="8"/>
      <c r="E2" s="93"/>
      <c r="F2" s="93"/>
      <c r="G2" s="93"/>
      <c r="H2" s="93"/>
    </row>
    <row r="3" spans="1:8" ht="12">
      <c r="A3" s="74" t="s">
        <v>35</v>
      </c>
      <c r="B3" s="92"/>
      <c r="C3" s="8"/>
      <c r="D3" s="8"/>
      <c r="E3" s="93"/>
      <c r="F3" s="93"/>
      <c r="G3" s="93"/>
      <c r="H3" s="93"/>
    </row>
    <row r="4" spans="1:8" ht="12">
      <c r="A4" s="74"/>
      <c r="B4" s="92"/>
      <c r="C4" s="8"/>
      <c r="D4" s="8"/>
      <c r="E4" s="93"/>
      <c r="F4" s="93"/>
      <c r="G4" s="93"/>
      <c r="H4" s="93"/>
    </row>
    <row r="5" spans="1:13" s="160" customFormat="1" ht="30.75" customHeight="1">
      <c r="A5" s="159" t="s">
        <v>0</v>
      </c>
      <c r="B5" s="159" t="s">
        <v>20</v>
      </c>
      <c r="C5" s="159" t="s">
        <v>21</v>
      </c>
      <c r="D5" s="159" t="s">
        <v>22</v>
      </c>
      <c r="E5" s="159" t="s">
        <v>23</v>
      </c>
      <c r="F5" s="159" t="s">
        <v>24</v>
      </c>
      <c r="G5" s="159" t="s">
        <v>25</v>
      </c>
      <c r="H5" s="159" t="s">
        <v>26</v>
      </c>
      <c r="I5" s="159" t="s">
        <v>27</v>
      </c>
      <c r="J5" s="159" t="s">
        <v>28</v>
      </c>
      <c r="K5" s="159" t="s">
        <v>29</v>
      </c>
      <c r="L5" s="159" t="s">
        <v>30</v>
      </c>
      <c r="M5" s="159" t="s">
        <v>31</v>
      </c>
    </row>
    <row r="6" spans="1:16" ht="21" customHeight="1">
      <c r="A6" s="95" t="s">
        <v>2</v>
      </c>
      <c r="B6" s="96">
        <v>426913.59297842643</v>
      </c>
      <c r="C6" s="96">
        <v>3794040.2795913797</v>
      </c>
      <c r="D6" s="96">
        <v>15885065.972701157</v>
      </c>
      <c r="E6" s="96">
        <v>1961196.4097230118</v>
      </c>
      <c r="F6" s="96">
        <v>22170715.005382143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1041624.6795000001</v>
      </c>
      <c r="M6" s="96">
        <f aca="true" t="shared" si="0" ref="M6:M23">SUM(B6:L6)</f>
        <v>45279555.93987612</v>
      </c>
      <c r="N6" s="97"/>
      <c r="O6" s="97"/>
      <c r="P6" s="61"/>
    </row>
    <row r="7" spans="1:16" ht="21" customHeight="1">
      <c r="A7" s="95" t="s">
        <v>4</v>
      </c>
      <c r="B7" s="96">
        <v>257000.08978634764</v>
      </c>
      <c r="C7" s="96">
        <v>757871.3281276199</v>
      </c>
      <c r="D7" s="96">
        <v>9562739.271814555</v>
      </c>
      <c r="E7" s="96">
        <v>1180631.541551658</v>
      </c>
      <c r="F7" s="96">
        <v>13346672.115213418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f t="shared" si="0"/>
        <v>25104914.3464936</v>
      </c>
      <c r="N7" s="97"/>
      <c r="O7" s="97"/>
      <c r="P7" s="61"/>
    </row>
    <row r="8" spans="1:16" ht="21" customHeight="1">
      <c r="A8" s="95" t="s">
        <v>3</v>
      </c>
      <c r="B8" s="96">
        <v>726848.4517767</v>
      </c>
      <c r="C8" s="96">
        <v>3722029.3306846996</v>
      </c>
      <c r="D8" s="96">
        <v>27045368.8955555</v>
      </c>
      <c r="E8" s="96">
        <v>3339065.7910235</v>
      </c>
      <c r="F8" s="96">
        <v>37747099.5102721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f t="shared" si="0"/>
        <v>72580411.97931251</v>
      </c>
      <c r="N8" s="97"/>
      <c r="O8" s="97"/>
      <c r="P8" s="61"/>
    </row>
    <row r="9" spans="1:16" ht="21" customHeight="1">
      <c r="A9" s="95" t="s">
        <v>5</v>
      </c>
      <c r="B9" s="96">
        <v>864780.6230906041</v>
      </c>
      <c r="C9" s="96">
        <v>4673686.220504279</v>
      </c>
      <c r="D9" s="96">
        <v>32177699.36503766</v>
      </c>
      <c r="E9" s="96">
        <v>3972711.7643898195</v>
      </c>
      <c r="F9" s="96">
        <v>44910270.02198884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f t="shared" si="0"/>
        <v>86599147.99501121</v>
      </c>
      <c r="N9" s="97"/>
      <c r="O9" s="97"/>
      <c r="P9" s="61"/>
    </row>
    <row r="10" spans="1:16" ht="21" customHeight="1">
      <c r="A10" s="95" t="s">
        <v>6</v>
      </c>
      <c r="B10" s="96">
        <v>201624.37983238325</v>
      </c>
      <c r="C10" s="96">
        <v>563500.3115664999</v>
      </c>
      <c r="D10" s="96">
        <v>7502259.5392136285</v>
      </c>
      <c r="E10" s="96">
        <v>926241.319891356</v>
      </c>
      <c r="F10" s="96">
        <v>10470869.83624478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f t="shared" si="0"/>
        <v>19664495.38674865</v>
      </c>
      <c r="N10" s="97"/>
      <c r="O10" s="97"/>
      <c r="P10" s="61"/>
    </row>
    <row r="11" spans="1:16" ht="21" customHeight="1">
      <c r="A11" s="95" t="s">
        <v>7</v>
      </c>
      <c r="B11" s="96">
        <v>165248.15033881442</v>
      </c>
      <c r="C11" s="96">
        <v>206665.56881347994</v>
      </c>
      <c r="D11" s="96">
        <v>6148733.170301177</v>
      </c>
      <c r="E11" s="96">
        <v>759132.7249545519</v>
      </c>
      <c r="F11" s="96">
        <v>8581759.181684187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41708.3205</v>
      </c>
      <c r="M11" s="96">
        <f t="shared" si="0"/>
        <v>15903247.116592208</v>
      </c>
      <c r="N11" s="97"/>
      <c r="O11" s="97"/>
      <c r="P11" s="61"/>
    </row>
    <row r="12" spans="1:16" ht="21" customHeight="1">
      <c r="A12" s="95" t="s">
        <v>8</v>
      </c>
      <c r="B12" s="96">
        <v>731716.6460583672</v>
      </c>
      <c r="C12" s="96">
        <v>2400950.4184251595</v>
      </c>
      <c r="D12" s="96">
        <v>27226509.970948987</v>
      </c>
      <c r="E12" s="96">
        <v>3361429.7665540753</v>
      </c>
      <c r="F12" s="96">
        <v>37999917.29303857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f t="shared" si="0"/>
        <v>71720524.09502515</v>
      </c>
      <c r="N12" s="97"/>
      <c r="O12" s="97"/>
      <c r="P12" s="61"/>
    </row>
    <row r="13" spans="1:16" ht="21" customHeight="1">
      <c r="A13" s="95" t="s">
        <v>9</v>
      </c>
      <c r="B13" s="96">
        <v>231915.36647386805</v>
      </c>
      <c r="C13" s="96">
        <v>412160.22788863996</v>
      </c>
      <c r="D13" s="96">
        <v>8629359.563884221</v>
      </c>
      <c r="E13" s="96">
        <v>1065394.94541494</v>
      </c>
      <c r="F13" s="96">
        <v>12043958.262347283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f t="shared" si="0"/>
        <v>22382788.366008952</v>
      </c>
      <c r="N13" s="97"/>
      <c r="O13" s="97"/>
      <c r="P13" s="61"/>
    </row>
    <row r="14" spans="1:16" ht="21" customHeight="1">
      <c r="A14" s="95" t="s">
        <v>10</v>
      </c>
      <c r="B14" s="96">
        <v>426237.45488375047</v>
      </c>
      <c r="C14" s="96">
        <v>2313717.64292032</v>
      </c>
      <c r="D14" s="96">
        <v>15859907.490007617</v>
      </c>
      <c r="E14" s="96">
        <v>1958090.302010432</v>
      </c>
      <c r="F14" s="96">
        <v>22135601.424442355</v>
      </c>
      <c r="G14" s="96">
        <v>4303696.322183328</v>
      </c>
      <c r="H14" s="96">
        <v>21315.783196655997</v>
      </c>
      <c r="I14" s="96">
        <v>0</v>
      </c>
      <c r="J14" s="96">
        <v>0</v>
      </c>
      <c r="K14" s="96">
        <v>0</v>
      </c>
      <c r="L14" s="96">
        <v>0</v>
      </c>
      <c r="M14" s="96">
        <f t="shared" si="0"/>
        <v>47018566.41964446</v>
      </c>
      <c r="N14" s="97"/>
      <c r="O14" s="97"/>
      <c r="P14" s="61"/>
    </row>
    <row r="15" spans="1:16" ht="21" customHeight="1">
      <c r="A15" s="95" t="s">
        <v>11</v>
      </c>
      <c r="B15" s="96">
        <v>592973.109030852</v>
      </c>
      <c r="C15" s="96">
        <v>2828625.2003465397</v>
      </c>
      <c r="D15" s="96">
        <v>22063989.32223458</v>
      </c>
      <c r="E15" s="96">
        <v>2724056.4639326595</v>
      </c>
      <c r="F15" s="96">
        <v>30794610.48419407</v>
      </c>
      <c r="G15" s="96">
        <v>385218.48693355196</v>
      </c>
      <c r="H15" s="96">
        <v>1218.1499414904</v>
      </c>
      <c r="I15" s="96">
        <v>0</v>
      </c>
      <c r="J15" s="96">
        <v>0</v>
      </c>
      <c r="K15" s="96">
        <v>0</v>
      </c>
      <c r="L15" s="96">
        <v>0</v>
      </c>
      <c r="M15" s="96">
        <f t="shared" si="0"/>
        <v>59390691.21661374</v>
      </c>
      <c r="N15" s="97"/>
      <c r="O15" s="97"/>
      <c r="P15" s="61"/>
    </row>
    <row r="16" spans="1:16" ht="21" customHeight="1">
      <c r="A16" s="95" t="s">
        <v>12</v>
      </c>
      <c r="B16" s="96">
        <v>126775.89275175001</v>
      </c>
      <c r="C16" s="96">
        <v>422698.41553351993</v>
      </c>
      <c r="D16" s="96">
        <v>4717215.50503875</v>
      </c>
      <c r="E16" s="96">
        <v>582395.19610875</v>
      </c>
      <c r="F16" s="96">
        <v>6583796.42621025</v>
      </c>
      <c r="G16" s="96">
        <v>25976057.706472248</v>
      </c>
      <c r="H16" s="96">
        <v>3805837.5256768796</v>
      </c>
      <c r="I16" s="96">
        <v>0</v>
      </c>
      <c r="J16" s="96">
        <v>0</v>
      </c>
      <c r="K16" s="96">
        <v>0</v>
      </c>
      <c r="L16" s="96">
        <v>0</v>
      </c>
      <c r="M16" s="96">
        <f t="shared" si="0"/>
        <v>42214776.66779214</v>
      </c>
      <c r="N16" s="97"/>
      <c r="O16" s="97"/>
      <c r="P16" s="61"/>
    </row>
    <row r="17" spans="1:16" ht="21" customHeight="1">
      <c r="A17" s="95" t="s">
        <v>13</v>
      </c>
      <c r="B17" s="96">
        <v>184044.78937080724</v>
      </c>
      <c r="C17" s="96">
        <v>780118.6131556999</v>
      </c>
      <c r="D17" s="96">
        <v>6848138.9891815875</v>
      </c>
      <c r="E17" s="96">
        <v>845482.519364276</v>
      </c>
      <c r="F17" s="96">
        <v>9557916.731810292</v>
      </c>
      <c r="G17" s="96">
        <v>3715693.380814536</v>
      </c>
      <c r="H17" s="96">
        <v>32795.874306948</v>
      </c>
      <c r="I17" s="96">
        <v>0</v>
      </c>
      <c r="J17" s="96">
        <v>0</v>
      </c>
      <c r="K17" s="96">
        <v>0</v>
      </c>
      <c r="L17" s="96">
        <v>0</v>
      </c>
      <c r="M17" s="96">
        <f t="shared" si="0"/>
        <v>21964190.898004144</v>
      </c>
      <c r="N17" s="97"/>
      <c r="O17" s="97"/>
      <c r="P17" s="61"/>
    </row>
    <row r="18" spans="1:16" ht="21" customHeight="1">
      <c r="A18" s="95" t="s">
        <v>14</v>
      </c>
      <c r="B18" s="96">
        <v>159027.6798677952</v>
      </c>
      <c r="C18" s="96">
        <v>478609.3555383</v>
      </c>
      <c r="D18" s="96">
        <v>5917275.129520608</v>
      </c>
      <c r="E18" s="96">
        <v>730556.5339988158</v>
      </c>
      <c r="F18" s="96">
        <v>8258714.237038136</v>
      </c>
      <c r="G18" s="96">
        <v>4978305.328068504</v>
      </c>
      <c r="H18" s="96">
        <v>36689.671643628</v>
      </c>
      <c r="I18" s="96">
        <v>0</v>
      </c>
      <c r="J18" s="96">
        <v>0</v>
      </c>
      <c r="K18" s="96">
        <v>0</v>
      </c>
      <c r="L18" s="96">
        <v>0</v>
      </c>
      <c r="M18" s="96">
        <f t="shared" si="0"/>
        <v>20559177.935675792</v>
      </c>
      <c r="N18" s="97"/>
      <c r="O18" s="97"/>
      <c r="P18" s="61"/>
    </row>
    <row r="19" spans="1:16" ht="21" customHeight="1">
      <c r="A19" s="95" t="s">
        <v>15</v>
      </c>
      <c r="B19" s="96">
        <v>423532.90250504646</v>
      </c>
      <c r="C19" s="96">
        <v>1686695.4780499598</v>
      </c>
      <c r="D19" s="96">
        <v>15759273.559233459</v>
      </c>
      <c r="E19" s="96">
        <v>1945665.871160112</v>
      </c>
      <c r="F19" s="96">
        <v>21995147.1006832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f t="shared" si="0"/>
        <v>41810314.91163178</v>
      </c>
      <c r="N19" s="97"/>
      <c r="O19" s="97"/>
      <c r="P19" s="61"/>
    </row>
    <row r="20" spans="1:16" ht="21" customHeight="1">
      <c r="A20" s="95" t="s">
        <v>16</v>
      </c>
      <c r="B20" s="96">
        <v>656868.158977734</v>
      </c>
      <c r="C20" s="96">
        <v>2864630.67479988</v>
      </c>
      <c r="D20" s="96">
        <v>24441465.936774112</v>
      </c>
      <c r="E20" s="96">
        <v>3017583.64277147</v>
      </c>
      <c r="F20" s="96">
        <v>34112843.88300404</v>
      </c>
      <c r="G20" s="96">
        <v>1169021.789613144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f t="shared" si="0"/>
        <v>66262414.085940376</v>
      </c>
      <c r="N20" s="97"/>
      <c r="O20" s="97"/>
      <c r="P20" s="61"/>
    </row>
    <row r="21" spans="1:16" ht="21" customHeight="1">
      <c r="A21" s="95" t="s">
        <v>17</v>
      </c>
      <c r="B21" s="96">
        <v>171806.68985717162</v>
      </c>
      <c r="C21" s="96">
        <v>241792.86096307996</v>
      </c>
      <c r="D21" s="96">
        <v>6392770.452428514</v>
      </c>
      <c r="E21" s="96">
        <v>789261.9697665779</v>
      </c>
      <c r="F21" s="96">
        <v>8922360.91680013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f t="shared" si="0"/>
        <v>16517992.889815474</v>
      </c>
      <c r="N21" s="97"/>
      <c r="O21" s="97"/>
      <c r="P21" s="61"/>
    </row>
    <row r="22" spans="1:16" ht="21" customHeight="1">
      <c r="A22" s="95" t="s">
        <v>18</v>
      </c>
      <c r="B22" s="96">
        <v>265113.7469224596</v>
      </c>
      <c r="C22" s="96">
        <v>705765.84477238</v>
      </c>
      <c r="D22" s="96">
        <v>9864641.064137034</v>
      </c>
      <c r="E22" s="96">
        <v>1217904.834102618</v>
      </c>
      <c r="F22" s="96">
        <v>13768035.086490871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f t="shared" si="0"/>
        <v>25821460.576425362</v>
      </c>
      <c r="N22" s="97"/>
      <c r="O22" s="97"/>
      <c r="P22" s="61"/>
    </row>
    <row r="23" spans="1:16" ht="21" customHeight="1">
      <c r="A23" s="95" t="s">
        <v>19</v>
      </c>
      <c r="B23" s="96">
        <v>148953.2222571228</v>
      </c>
      <c r="C23" s="96">
        <v>419185.6863185599</v>
      </c>
      <c r="D23" s="96">
        <v>5542413.737386862</v>
      </c>
      <c r="E23" s="96">
        <v>684275.5290813739</v>
      </c>
      <c r="F23" s="96">
        <v>7735521.881035294</v>
      </c>
      <c r="G23" s="96">
        <v>3422372.179514688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f t="shared" si="0"/>
        <v>17952722.2355939</v>
      </c>
      <c r="N23" s="97"/>
      <c r="O23" s="97"/>
      <c r="P23" s="61"/>
    </row>
    <row r="24" spans="1:15" ht="18" customHeight="1">
      <c r="A24" s="98" t="s">
        <v>1</v>
      </c>
      <c r="B24" s="99">
        <f>SUM(B6:B23)</f>
        <v>6761380.94676</v>
      </c>
      <c r="C24" s="99">
        <f aca="true" t="shared" si="1" ref="C24:M24">SUM(C6:C23)</f>
        <v>29272743.458000004</v>
      </c>
      <c r="D24" s="99">
        <f t="shared" si="1"/>
        <v>251584826.93539998</v>
      </c>
      <c r="E24" s="99">
        <f t="shared" si="1"/>
        <v>31061077.125800002</v>
      </c>
      <c r="F24" s="99">
        <f t="shared" si="1"/>
        <v>351135809.3978799</v>
      </c>
      <c r="G24" s="99">
        <f t="shared" si="1"/>
        <v>43950365.1936</v>
      </c>
      <c r="H24" s="99">
        <f t="shared" si="1"/>
        <v>3897857.004765602</v>
      </c>
      <c r="I24" s="99">
        <f t="shared" si="1"/>
        <v>0</v>
      </c>
      <c r="J24" s="99">
        <f t="shared" si="1"/>
        <v>0</v>
      </c>
      <c r="K24" s="99">
        <f t="shared" si="1"/>
        <v>0</v>
      </c>
      <c r="L24" s="99">
        <f t="shared" si="1"/>
        <v>1083333</v>
      </c>
      <c r="M24" s="99">
        <f t="shared" si="1"/>
        <v>718747393.0622054</v>
      </c>
      <c r="O24" s="97"/>
    </row>
    <row r="25" s="157" customFormat="1" ht="12">
      <c r="A25" s="156"/>
    </row>
    <row r="26" spans="2:13" ht="12" customHeight="1"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</row>
    <row r="27" spans="1:12" ht="12">
      <c r="A27" s="8" t="s">
        <v>32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ht="12">
      <c r="A28" s="9" t="s">
        <v>33</v>
      </c>
    </row>
    <row r="29" ht="12">
      <c r="A29" s="10" t="s">
        <v>34</v>
      </c>
    </row>
    <row r="30" ht="12">
      <c r="A30" s="9" t="s">
        <v>56</v>
      </c>
    </row>
    <row r="31" ht="12">
      <c r="A31" s="9"/>
    </row>
    <row r="32" ht="12">
      <c r="A32" s="9"/>
    </row>
    <row r="33" ht="12">
      <c r="A33" s="9"/>
    </row>
  </sheetData>
  <sheetProtection/>
  <printOptions/>
  <pageMargins left="0.7874015748031497" right="0.5905511811023623" top="0.984251968503937" bottom="0.5905511811023623" header="0" footer="0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M33"/>
  <sheetViews>
    <sheetView showGridLines="0" zoomScale="75" zoomScaleNormal="75" zoomScalePageLayoutView="0" workbookViewId="0" topLeftCell="A10">
      <selection activeCell="A27" sqref="A27:C30"/>
    </sheetView>
  </sheetViews>
  <sheetFormatPr defaultColWidth="11.421875" defaultRowHeight="12" customHeight="1"/>
  <cols>
    <col min="1" max="1" width="15.8515625" style="73" customWidth="1"/>
    <col min="2" max="12" width="18.7109375" style="73" customWidth="1"/>
    <col min="13" max="13" width="18.421875" style="73" customWidth="1"/>
    <col min="14" max="15" width="11.57421875" style="73" bestFit="1" customWidth="1"/>
    <col min="16" max="16" width="17.57421875" style="73" bestFit="1" customWidth="1"/>
    <col min="17" max="16384" width="11.421875" style="73" customWidth="1"/>
  </cols>
  <sheetData>
    <row r="2" spans="1:8" ht="12">
      <c r="A2" s="12" t="s">
        <v>45</v>
      </c>
      <c r="B2" s="92"/>
      <c r="C2" s="8"/>
      <c r="D2" s="8"/>
      <c r="E2" s="93"/>
      <c r="F2" s="93"/>
      <c r="G2" s="93"/>
      <c r="H2" s="93"/>
    </row>
    <row r="3" spans="1:8" ht="12">
      <c r="A3" s="74" t="s">
        <v>35</v>
      </c>
      <c r="B3" s="92"/>
      <c r="C3" s="8"/>
      <c r="D3" s="8"/>
      <c r="E3" s="93"/>
      <c r="F3" s="93"/>
      <c r="G3" s="93"/>
      <c r="H3" s="93"/>
    </row>
    <row r="4" spans="1:8" ht="12">
      <c r="A4" s="74"/>
      <c r="B4" s="92"/>
      <c r="C4" s="8"/>
      <c r="D4" s="8"/>
      <c r="E4" s="93"/>
      <c r="F4" s="93"/>
      <c r="G4" s="93"/>
      <c r="H4" s="93"/>
    </row>
    <row r="5" spans="1:13" ht="12">
      <c r="A5" s="94" t="s">
        <v>0</v>
      </c>
      <c r="B5" s="100" t="s">
        <v>20</v>
      </c>
      <c r="C5" s="100" t="s">
        <v>21</v>
      </c>
      <c r="D5" s="100" t="s">
        <v>22</v>
      </c>
      <c r="E5" s="100" t="s">
        <v>23</v>
      </c>
      <c r="F5" s="100" t="s">
        <v>24</v>
      </c>
      <c r="G5" s="100" t="s">
        <v>25</v>
      </c>
      <c r="H5" s="100" t="s">
        <v>26</v>
      </c>
      <c r="I5" s="100" t="s">
        <v>27</v>
      </c>
      <c r="J5" s="100" t="s">
        <v>28</v>
      </c>
      <c r="K5" s="100" t="s">
        <v>29</v>
      </c>
      <c r="L5" s="100" t="s">
        <v>30</v>
      </c>
      <c r="M5" s="94" t="s">
        <v>31</v>
      </c>
    </row>
    <row r="6" spans="1:13" ht="18.75" customHeight="1">
      <c r="A6" s="95" t="s">
        <v>2</v>
      </c>
      <c r="B6" s="77">
        <v>2617429.3515636725</v>
      </c>
      <c r="C6" s="77">
        <v>11021357.853686182</v>
      </c>
      <c r="D6" s="77">
        <v>23096069.99061159</v>
      </c>
      <c r="E6" s="77">
        <v>2874238.4454388525</v>
      </c>
      <c r="F6" s="77">
        <v>32778334.374957558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3124874.0385000003</v>
      </c>
      <c r="M6" s="96">
        <f>SUM(B6:L6)</f>
        <v>75512304.05475785</v>
      </c>
    </row>
    <row r="7" spans="1:13" ht="18.75" customHeight="1">
      <c r="A7" s="95" t="s">
        <v>4</v>
      </c>
      <c r="B7" s="77">
        <v>1575680.862415825</v>
      </c>
      <c r="C7" s="77">
        <v>2201550.4577728203</v>
      </c>
      <c r="D7" s="77">
        <v>13903731.712751769</v>
      </c>
      <c r="E7" s="77">
        <v>1730278.7980856951</v>
      </c>
      <c r="F7" s="77">
        <v>19732411.935257155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96">
        <f aca="true" t="shared" si="0" ref="M7:M23">SUM(B7:L7)</f>
        <v>39143653.76628326</v>
      </c>
    </row>
    <row r="8" spans="1:13" ht="18.75" customHeight="1">
      <c r="A8" s="95" t="s">
        <v>3</v>
      </c>
      <c r="B8" s="77">
        <v>4456345.5067009</v>
      </c>
      <c r="C8" s="77">
        <v>10812172.294546701</v>
      </c>
      <c r="D8" s="77">
        <v>39322577.193391606</v>
      </c>
      <c r="E8" s="77">
        <v>4893579.8683033995</v>
      </c>
      <c r="F8" s="77">
        <v>55807268.693505496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96">
        <f t="shared" si="0"/>
        <v>115291943.5564481</v>
      </c>
    </row>
    <row r="9" spans="1:13" ht="18.75" customHeight="1">
      <c r="A9" s="95" t="s">
        <v>5</v>
      </c>
      <c r="B9" s="77">
        <v>5302014.793553907</v>
      </c>
      <c r="C9" s="77">
        <v>13576652.99683308</v>
      </c>
      <c r="D9" s="77">
        <v>46784722.07474219</v>
      </c>
      <c r="E9" s="77">
        <v>5822222.001451207</v>
      </c>
      <c r="F9" s="77">
        <v>66397671.310691655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96">
        <f t="shared" si="0"/>
        <v>137883283.17727202</v>
      </c>
    </row>
    <row r="10" spans="1:13" ht="18.75" customHeight="1">
      <c r="A10" s="95" t="s">
        <v>6</v>
      </c>
      <c r="B10" s="77">
        <v>1236169.5163704264</v>
      </c>
      <c r="C10" s="77">
        <v>1636919.5176565005</v>
      </c>
      <c r="D10" s="77">
        <v>10907900.017738955</v>
      </c>
      <c r="E10" s="77">
        <v>1357456.2946307661</v>
      </c>
      <c r="F10" s="77">
        <v>15480676.766886828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96">
        <f t="shared" si="0"/>
        <v>30619122.113283478</v>
      </c>
    </row>
    <row r="11" spans="1:13" ht="18.75" customHeight="1">
      <c r="A11" s="95" t="s">
        <v>7</v>
      </c>
      <c r="B11" s="77">
        <v>1013144.9691513488</v>
      </c>
      <c r="C11" s="77">
        <v>600345.54777428</v>
      </c>
      <c r="D11" s="77">
        <v>8939942.200990612</v>
      </c>
      <c r="E11" s="77">
        <v>1112549.6928496286</v>
      </c>
      <c r="F11" s="77">
        <v>12687717.645295575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101">
        <v>125124.9615</v>
      </c>
      <c r="M11" s="96">
        <f t="shared" si="0"/>
        <v>24478825.017561447</v>
      </c>
    </row>
    <row r="12" spans="1:13" ht="18.75" customHeight="1">
      <c r="A12" s="95" t="s">
        <v>8</v>
      </c>
      <c r="B12" s="77">
        <v>4486192.658001594</v>
      </c>
      <c r="C12" s="77">
        <v>6974552.66691876</v>
      </c>
      <c r="D12" s="77">
        <v>39585947.012733385</v>
      </c>
      <c r="E12" s="77">
        <v>4926355.473002734</v>
      </c>
      <c r="F12" s="77">
        <v>56181047.60940619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96">
        <f t="shared" si="0"/>
        <v>112154095.42006266</v>
      </c>
    </row>
    <row r="13" spans="1:13" ht="18.75" customHeight="1">
      <c r="A13" s="95" t="s">
        <v>9</v>
      </c>
      <c r="B13" s="77">
        <v>1421885.124463636</v>
      </c>
      <c r="C13" s="77">
        <v>1197289.7043430402</v>
      </c>
      <c r="D13" s="77">
        <v>12546645.560310066</v>
      </c>
      <c r="E13" s="77">
        <v>1561393.3905377358</v>
      </c>
      <c r="F13" s="77">
        <v>17806412.24360222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96">
        <f t="shared" si="0"/>
        <v>34533626.0232567</v>
      </c>
    </row>
    <row r="14" spans="1:13" ht="18.75" customHeight="1">
      <c r="A14" s="95" t="s">
        <v>10</v>
      </c>
      <c r="B14" s="77">
        <v>2613283.913883021</v>
      </c>
      <c r="C14" s="77">
        <v>6721149.022107521</v>
      </c>
      <c r="D14" s="77">
        <v>23059490.84903634</v>
      </c>
      <c r="E14" s="77">
        <v>2869686.2781195007</v>
      </c>
      <c r="F14" s="77">
        <v>32726420.636638016</v>
      </c>
      <c r="G14" s="77">
        <v>5984606.34173478</v>
      </c>
      <c r="H14" s="77">
        <v>33279.560202948</v>
      </c>
      <c r="I14" s="77">
        <v>0</v>
      </c>
      <c r="J14" s="77">
        <v>0</v>
      </c>
      <c r="K14" s="77">
        <v>0</v>
      </c>
      <c r="L14" s="77">
        <v>0</v>
      </c>
      <c r="M14" s="96">
        <f t="shared" si="0"/>
        <v>74007916.60172212</v>
      </c>
    </row>
    <row r="15" spans="1:13" ht="18.75" customHeight="1">
      <c r="A15" s="95" t="s">
        <v>11</v>
      </c>
      <c r="B15" s="77">
        <v>3635548.845931804</v>
      </c>
      <c r="C15" s="77">
        <v>8216910.804734942</v>
      </c>
      <c r="D15" s="77">
        <v>32079907.161492497</v>
      </c>
      <c r="E15" s="77">
        <v>3992250.7390717035</v>
      </c>
      <c r="F15" s="77">
        <v>45528348.50623658</v>
      </c>
      <c r="G15" s="77">
        <v>539255.737034808</v>
      </c>
      <c r="H15" s="77">
        <v>1955.5804627751997</v>
      </c>
      <c r="I15" s="77">
        <v>0</v>
      </c>
      <c r="J15" s="77">
        <v>0</v>
      </c>
      <c r="K15" s="77">
        <v>0</v>
      </c>
      <c r="L15" s="77">
        <v>0</v>
      </c>
      <c r="M15" s="96">
        <f t="shared" si="0"/>
        <v>93994177.3749651</v>
      </c>
    </row>
    <row r="16" spans="1:13" ht="18.75" customHeight="1">
      <c r="A16" s="95" t="s">
        <v>12</v>
      </c>
      <c r="B16" s="77">
        <v>777269.56512225</v>
      </c>
      <c r="C16" s="77">
        <v>1227902.22519272</v>
      </c>
      <c r="D16" s="77">
        <v>6858589.0453590015</v>
      </c>
      <c r="E16" s="77">
        <v>853531.3723785</v>
      </c>
      <c r="F16" s="77">
        <v>9733825.934913749</v>
      </c>
      <c r="G16" s="77">
        <v>36686603.40226804</v>
      </c>
      <c r="H16" s="77">
        <v>6042339.827842236</v>
      </c>
      <c r="I16" s="77">
        <v>0</v>
      </c>
      <c r="J16" s="77">
        <v>0</v>
      </c>
      <c r="K16" s="77">
        <v>0</v>
      </c>
      <c r="L16" s="77">
        <v>0</v>
      </c>
      <c r="M16" s="96">
        <f t="shared" si="0"/>
        <v>62180061.37307649</v>
      </c>
    </row>
    <row r="17" spans="1:13" ht="18.75" customHeight="1">
      <c r="A17" s="95" t="s">
        <v>13</v>
      </c>
      <c r="B17" s="77">
        <v>1128388.1366734745</v>
      </c>
      <c r="C17" s="77">
        <v>2266176.8906777003</v>
      </c>
      <c r="D17" s="77">
        <v>9956842.336782508</v>
      </c>
      <c r="E17" s="77">
        <v>1239099.9443276143</v>
      </c>
      <c r="F17" s="77">
        <v>14130919.570578787</v>
      </c>
      <c r="G17" s="77">
        <v>5160349.267503828</v>
      </c>
      <c r="H17" s="77">
        <v>50828.11052199599</v>
      </c>
      <c r="I17" s="77">
        <v>0</v>
      </c>
      <c r="J17" s="77">
        <v>0</v>
      </c>
      <c r="K17" s="77">
        <v>0</v>
      </c>
      <c r="L17" s="77">
        <v>0</v>
      </c>
      <c r="M17" s="96">
        <f t="shared" si="0"/>
        <v>33932604.25706591</v>
      </c>
    </row>
    <row r="18" spans="1:13" ht="18.75" customHeight="1">
      <c r="A18" s="95" t="s">
        <v>14</v>
      </c>
      <c r="B18" s="77">
        <v>975006.9424893503</v>
      </c>
      <c r="C18" s="77">
        <v>1390318.6552563002</v>
      </c>
      <c r="D18" s="77">
        <v>8603414.09849833</v>
      </c>
      <c r="E18" s="77">
        <v>1070669.7535115902</v>
      </c>
      <c r="F18" s="77">
        <v>12210111.252755806</v>
      </c>
      <c r="G18" s="77">
        <v>6938997.096944532</v>
      </c>
      <c r="H18" s="77">
        <v>56838.728876183995</v>
      </c>
      <c r="I18" s="77">
        <v>0</v>
      </c>
      <c r="J18" s="77">
        <v>0</v>
      </c>
      <c r="K18" s="77">
        <v>23733.680649</v>
      </c>
      <c r="L18" s="77">
        <v>0</v>
      </c>
      <c r="M18" s="96">
        <f t="shared" si="0"/>
        <v>31269090.208981097</v>
      </c>
    </row>
    <row r="19" spans="1:13" ht="18.75" customHeight="1">
      <c r="A19" s="95" t="s">
        <v>15</v>
      </c>
      <c r="B19" s="77">
        <v>2596702.163160413</v>
      </c>
      <c r="C19" s="77">
        <v>4899704.03155156</v>
      </c>
      <c r="D19" s="77">
        <v>22913174.282735348</v>
      </c>
      <c r="E19" s="77">
        <v>2851477.6088420926</v>
      </c>
      <c r="F19" s="77">
        <v>32518765.683359858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96">
        <f t="shared" si="0"/>
        <v>65779823.769649275</v>
      </c>
    </row>
    <row r="20" spans="1:13" ht="18.75" customHeight="1">
      <c r="A20" s="95" t="s">
        <v>16</v>
      </c>
      <c r="B20" s="77">
        <v>4027292.706753418</v>
      </c>
      <c r="C20" s="77">
        <v>8321503.584304681</v>
      </c>
      <c r="D20" s="77">
        <v>35536636.04035344</v>
      </c>
      <c r="E20" s="77">
        <v>4422430.550750467</v>
      </c>
      <c r="F20" s="77">
        <v>50434196.77743311</v>
      </c>
      <c r="G20" s="77">
        <v>1682600.712987768</v>
      </c>
      <c r="H20" s="77">
        <v>0</v>
      </c>
      <c r="I20" s="77">
        <v>0</v>
      </c>
      <c r="J20" s="77">
        <v>0</v>
      </c>
      <c r="K20" s="77">
        <v>440721.909351</v>
      </c>
      <c r="L20" s="77">
        <v>0</v>
      </c>
      <c r="M20" s="96">
        <f t="shared" si="0"/>
        <v>104865382.28193389</v>
      </c>
    </row>
    <row r="21" spans="1:13" ht="18.75" customHeight="1">
      <c r="A21" s="95" t="s">
        <v>17</v>
      </c>
      <c r="B21" s="77">
        <v>1053355.714653673</v>
      </c>
      <c r="C21" s="77">
        <v>702387.28393988</v>
      </c>
      <c r="D21" s="77">
        <v>9294759.874270517</v>
      </c>
      <c r="E21" s="77">
        <v>1156705.715847343</v>
      </c>
      <c r="F21" s="77">
        <v>13191280.906995112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96">
        <f t="shared" si="0"/>
        <v>25398489.49570653</v>
      </c>
    </row>
    <row r="22" spans="1:13" ht="18.75" customHeight="1">
      <c r="A22" s="95" t="s">
        <v>18</v>
      </c>
      <c r="B22" s="77">
        <v>1625426.114583649</v>
      </c>
      <c r="C22" s="77">
        <v>2050188.5491271804</v>
      </c>
      <c r="D22" s="77">
        <v>14342681.411654742</v>
      </c>
      <c r="E22" s="77">
        <v>1784904.805917919</v>
      </c>
      <c r="F22" s="77">
        <v>20355376.795091633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6">
        <f t="shared" si="0"/>
        <v>40158577.67637512</v>
      </c>
    </row>
    <row r="23" spans="1:13" ht="18.75" customHeight="1">
      <c r="A23" s="95" t="s">
        <v>19</v>
      </c>
      <c r="B23" s="77">
        <v>913239.9210476355</v>
      </c>
      <c r="C23" s="77">
        <v>1217698.0515761601</v>
      </c>
      <c r="D23" s="77">
        <v>8058384.8890271345</v>
      </c>
      <c r="E23" s="77">
        <v>1002842.4604532453</v>
      </c>
      <c r="F23" s="77">
        <v>11436596.55179466</v>
      </c>
      <c r="G23" s="77">
        <v>4820375.667526248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96">
        <f t="shared" si="0"/>
        <v>27449137.541425083</v>
      </c>
    </row>
    <row r="24" spans="1:13" ht="15.75" customHeight="1">
      <c r="A24" s="98" t="s">
        <v>1</v>
      </c>
      <c r="B24" s="99">
        <f>SUM(B6:B23)</f>
        <v>41454376.80652</v>
      </c>
      <c r="C24" s="99">
        <f aca="true" t="shared" si="1" ref="C24:L24">SUM(C6:C23)</f>
        <v>85034780.138</v>
      </c>
      <c r="D24" s="99">
        <f t="shared" si="1"/>
        <v>365791415.75248</v>
      </c>
      <c r="E24" s="99">
        <f t="shared" si="1"/>
        <v>45521673.19351999</v>
      </c>
      <c r="F24" s="99">
        <f t="shared" si="1"/>
        <v>519137383.19539994</v>
      </c>
      <c r="G24" s="99">
        <f t="shared" si="1"/>
        <v>61812788.225999996</v>
      </c>
      <c r="H24" s="99">
        <f t="shared" si="1"/>
        <v>6185241.807906139</v>
      </c>
      <c r="I24" s="99">
        <f t="shared" si="1"/>
        <v>0</v>
      </c>
      <c r="J24" s="99">
        <f t="shared" si="1"/>
        <v>0</v>
      </c>
      <c r="K24" s="99">
        <f t="shared" si="1"/>
        <v>464455.58999999997</v>
      </c>
      <c r="L24" s="99">
        <f t="shared" si="1"/>
        <v>3249999.0000000005</v>
      </c>
      <c r="M24" s="99">
        <f>SUM(M6:M23)</f>
        <v>1128652113.7098258</v>
      </c>
    </row>
    <row r="25" s="103" customFormat="1" ht="12">
      <c r="A25" s="102"/>
    </row>
    <row r="26" spans="2:13" ht="12" customHeight="1"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</row>
    <row r="27" ht="12">
      <c r="A27" s="8" t="s">
        <v>32</v>
      </c>
    </row>
    <row r="28" spans="1:13" ht="12">
      <c r="A28" s="9" t="s">
        <v>33</v>
      </c>
      <c r="M28" s="61"/>
    </row>
    <row r="29" ht="12">
      <c r="A29" s="10" t="s">
        <v>34</v>
      </c>
    </row>
    <row r="30" ht="12">
      <c r="A30" s="9" t="s">
        <v>56</v>
      </c>
    </row>
    <row r="31" ht="12">
      <c r="A31" s="9"/>
    </row>
    <row r="32" ht="12">
      <c r="A32" s="9"/>
    </row>
    <row r="33" ht="12">
      <c r="A33" s="9"/>
    </row>
  </sheetData>
  <sheetProtection/>
  <printOptions/>
  <pageMargins left="0.17" right="0.18" top="0.984251968503937" bottom="0.5905511811023623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M33"/>
  <sheetViews>
    <sheetView showGridLines="0" zoomScale="70" zoomScaleNormal="70" zoomScalePageLayoutView="0" workbookViewId="0" topLeftCell="A13">
      <selection activeCell="A27" sqref="A27:IV30"/>
    </sheetView>
  </sheetViews>
  <sheetFormatPr defaultColWidth="11.421875" defaultRowHeight="12.75" customHeight="1"/>
  <cols>
    <col min="1" max="5" width="16.57421875" style="50" customWidth="1"/>
    <col min="6" max="6" width="16.140625" style="50" customWidth="1"/>
    <col min="7" max="7" width="15.8515625" style="50" customWidth="1"/>
    <col min="8" max="8" width="15.00390625" style="50" customWidth="1"/>
    <col min="9" max="9" width="16.140625" style="50" customWidth="1"/>
    <col min="10" max="10" width="15.28125" style="50" customWidth="1"/>
    <col min="11" max="11" width="15.57421875" style="50" customWidth="1"/>
    <col min="12" max="12" width="16.00390625" style="50" customWidth="1"/>
    <col min="13" max="13" width="16.57421875" style="50" customWidth="1"/>
    <col min="14" max="16384" width="11.421875" style="50" customWidth="1"/>
  </cols>
  <sheetData>
    <row r="2" spans="1:8" s="38" customFormat="1" ht="12.75">
      <c r="A2" s="35" t="s">
        <v>46</v>
      </c>
      <c r="B2" s="66"/>
      <c r="C2" s="47"/>
      <c r="D2" s="47"/>
      <c r="E2" s="67"/>
      <c r="F2" s="67"/>
      <c r="G2" s="67"/>
      <c r="H2" s="67"/>
    </row>
    <row r="3" spans="1:8" s="38" customFormat="1" ht="12.75">
      <c r="A3" s="37" t="s">
        <v>35</v>
      </c>
      <c r="B3" s="66"/>
      <c r="C3" s="47"/>
      <c r="D3" s="47"/>
      <c r="E3" s="67"/>
      <c r="F3" s="67"/>
      <c r="G3" s="67"/>
      <c r="H3" s="67"/>
    </row>
    <row r="4" spans="1:8" s="38" customFormat="1" ht="12.75">
      <c r="A4" s="37"/>
      <c r="B4" s="66"/>
      <c r="C4" s="47"/>
      <c r="D4" s="47"/>
      <c r="E4" s="67"/>
      <c r="F4" s="67"/>
      <c r="G4" s="67"/>
      <c r="H4" s="67"/>
    </row>
    <row r="5" spans="1:13" s="38" customFormat="1" ht="34.5" customHeight="1">
      <c r="A5" s="39" t="s">
        <v>0</v>
      </c>
      <c r="B5" s="41" t="s">
        <v>20</v>
      </c>
      <c r="C5" s="41" t="s">
        <v>21</v>
      </c>
      <c r="D5" s="41" t="s">
        <v>22</v>
      </c>
      <c r="E5" s="41" t="s">
        <v>23</v>
      </c>
      <c r="F5" s="41" t="s">
        <v>24</v>
      </c>
      <c r="G5" s="41" t="s">
        <v>25</v>
      </c>
      <c r="H5" s="41" t="s">
        <v>26</v>
      </c>
      <c r="I5" s="41" t="s">
        <v>27</v>
      </c>
      <c r="J5" s="41" t="s">
        <v>28</v>
      </c>
      <c r="K5" s="41" t="s">
        <v>29</v>
      </c>
      <c r="L5" s="41" t="s">
        <v>30</v>
      </c>
      <c r="M5" s="40" t="s">
        <v>31</v>
      </c>
    </row>
    <row r="6" spans="1:13" s="38" customFormat="1" ht="19.5" customHeight="1">
      <c r="A6" s="42" t="s">
        <v>2</v>
      </c>
      <c r="B6" s="43">
        <v>2916737.4077768703</v>
      </c>
      <c r="C6" s="43">
        <v>28595405.6925719</v>
      </c>
      <c r="D6" s="43">
        <v>33602782.026058726</v>
      </c>
      <c r="E6" s="43">
        <v>3958043.294316865</v>
      </c>
      <c r="F6" s="43">
        <v>44571129.373914346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4166498.7180000003</v>
      </c>
      <c r="M6" s="43">
        <f>SUM(B6:L6)</f>
        <v>117810596.5126387</v>
      </c>
    </row>
    <row r="7" spans="1:13" s="38" customFormat="1" ht="19.5" customHeight="1">
      <c r="A7" s="42" t="s">
        <v>4</v>
      </c>
      <c r="B7" s="43">
        <v>1755862.9849477166</v>
      </c>
      <c r="C7" s="43">
        <v>5712021.0892731</v>
      </c>
      <c r="D7" s="43">
        <v>20228725.765132915</v>
      </c>
      <c r="E7" s="43">
        <v>2382724.51088033</v>
      </c>
      <c r="F7" s="43">
        <v>26831622.22842072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f aca="true" t="shared" si="0" ref="M7:M23">SUM(B7:L7)</f>
        <v>56910956.57865478</v>
      </c>
    </row>
    <row r="8" spans="1:13" s="38" customFormat="1" ht="19.5" customHeight="1">
      <c r="A8" s="42" t="s">
        <v>3</v>
      </c>
      <c r="B8" s="43">
        <v>4965937.1450113</v>
      </c>
      <c r="C8" s="43">
        <v>28052664.407148503</v>
      </c>
      <c r="D8" s="43">
        <v>57210945.00793971</v>
      </c>
      <c r="E8" s="43">
        <v>6738828.8587118</v>
      </c>
      <c r="F8" s="43">
        <v>75885277.2837471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f t="shared" si="0"/>
        <v>172853652.7025584</v>
      </c>
    </row>
    <row r="9" spans="1:13" s="38" customFormat="1" ht="19.5" customHeight="1">
      <c r="A9" s="42" t="s">
        <v>5</v>
      </c>
      <c r="B9" s="43">
        <v>5908310.333459956</v>
      </c>
      <c r="C9" s="43">
        <v>35225233.1832114</v>
      </c>
      <c r="D9" s="43">
        <v>68067719.68851617</v>
      </c>
      <c r="E9" s="43">
        <v>8017639.172365014</v>
      </c>
      <c r="F9" s="43">
        <v>90285832.22875583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f t="shared" si="0"/>
        <v>207504734.60630837</v>
      </c>
    </row>
    <row r="10" spans="1:13" s="38" customFormat="1" ht="19.5" customHeight="1">
      <c r="A10" s="42" t="s">
        <v>6</v>
      </c>
      <c r="B10" s="43">
        <v>1377527.8666440651</v>
      </c>
      <c r="C10" s="43">
        <v>4247060.8717075</v>
      </c>
      <c r="D10" s="43">
        <v>15870050.047783835</v>
      </c>
      <c r="E10" s="43">
        <v>1869319.7820166128</v>
      </c>
      <c r="F10" s="43">
        <v>21050222.963733383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f t="shared" si="0"/>
        <v>44414181.53188539</v>
      </c>
    </row>
    <row r="11" spans="1:13" s="38" customFormat="1" ht="19.5" customHeight="1">
      <c r="A11" s="42" t="s">
        <v>7</v>
      </c>
      <c r="B11" s="43">
        <v>1129000.0355728017</v>
      </c>
      <c r="C11" s="43">
        <v>1557623.3638574001</v>
      </c>
      <c r="D11" s="43">
        <v>13006841.823200433</v>
      </c>
      <c r="E11" s="43">
        <v>1532064.9051806175</v>
      </c>
      <c r="F11" s="43">
        <v>17252429.551765386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166833.282</v>
      </c>
      <c r="M11" s="43">
        <f t="shared" si="0"/>
        <v>34644792.96157663</v>
      </c>
    </row>
    <row r="12" spans="1:13" s="38" customFormat="1" ht="19.5" customHeight="1">
      <c r="A12" s="42" t="s">
        <v>8</v>
      </c>
      <c r="B12" s="43">
        <v>4999197.37519184</v>
      </c>
      <c r="C12" s="43">
        <v>18095788.7115558</v>
      </c>
      <c r="D12" s="43">
        <v>57594125.29078358</v>
      </c>
      <c r="E12" s="43">
        <v>6783963.3403701475</v>
      </c>
      <c r="F12" s="43">
        <v>76393532.16415916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f t="shared" si="0"/>
        <v>163866606.88206053</v>
      </c>
    </row>
    <row r="13" spans="1:13" s="38" customFormat="1" ht="19.5" customHeight="1">
      <c r="A13" s="42" t="s">
        <v>9</v>
      </c>
      <c r="B13" s="43">
        <v>1584480.4099896522</v>
      </c>
      <c r="C13" s="43">
        <v>3106421.6661632</v>
      </c>
      <c r="D13" s="43">
        <v>18254282.91881239</v>
      </c>
      <c r="E13" s="43">
        <v>2150156.556779672</v>
      </c>
      <c r="F13" s="43">
        <v>24212697.775186285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f t="shared" si="0"/>
        <v>49308039.32693119</v>
      </c>
    </row>
    <row r="14" spans="1:13" s="38" customFormat="1" ht="19.5" customHeight="1">
      <c r="A14" s="42" t="s">
        <v>10</v>
      </c>
      <c r="B14" s="43">
        <v>2912117.931362906</v>
      </c>
      <c r="C14" s="43">
        <v>17438321.6259616</v>
      </c>
      <c r="D14" s="43">
        <v>33549562.542330414</v>
      </c>
      <c r="E14" s="43">
        <v>3951774.6163087613</v>
      </c>
      <c r="F14" s="43">
        <v>44500538.41830155</v>
      </c>
      <c r="G14" s="43">
        <v>8088975.629822028</v>
      </c>
      <c r="H14" s="43">
        <v>43555.956715668</v>
      </c>
      <c r="I14" s="43">
        <v>0</v>
      </c>
      <c r="J14" s="43">
        <v>0</v>
      </c>
      <c r="K14" s="43">
        <v>0</v>
      </c>
      <c r="L14" s="43">
        <v>0</v>
      </c>
      <c r="M14" s="43">
        <f t="shared" si="0"/>
        <v>110484846.72080295</v>
      </c>
    </row>
    <row r="15" spans="1:13" s="38" customFormat="1" ht="19.5" customHeight="1">
      <c r="A15" s="42" t="s">
        <v>11</v>
      </c>
      <c r="B15" s="43">
        <v>4051280.815046428</v>
      </c>
      <c r="C15" s="43">
        <v>21319142.4432777</v>
      </c>
      <c r="D15" s="43">
        <v>46673487.22973313</v>
      </c>
      <c r="E15" s="43">
        <v>5497630.613107207</v>
      </c>
      <c r="F15" s="43">
        <v>61908268.072415076</v>
      </c>
      <c r="G15" s="43">
        <v>738491.405049936</v>
      </c>
      <c r="H15" s="43">
        <v>2603.7807549071995</v>
      </c>
      <c r="I15" s="43">
        <v>0</v>
      </c>
      <c r="J15" s="43">
        <v>0</v>
      </c>
      <c r="K15" s="43">
        <v>0</v>
      </c>
      <c r="L15" s="43">
        <v>0</v>
      </c>
      <c r="M15" s="43">
        <f t="shared" si="0"/>
        <v>140190904.3593844</v>
      </c>
    </row>
    <row r="16" spans="1:13" s="38" customFormat="1" ht="19.5" customHeight="1">
      <c r="A16" s="42" t="s">
        <v>12</v>
      </c>
      <c r="B16" s="43">
        <v>866151.8276182502</v>
      </c>
      <c r="C16" s="43">
        <v>3185847.2201276002</v>
      </c>
      <c r="D16" s="43">
        <v>9978653.199059252</v>
      </c>
      <c r="E16" s="43">
        <v>1175377.1265194998</v>
      </c>
      <c r="F16" s="43">
        <v>13235804.17739775</v>
      </c>
      <c r="G16" s="43">
        <v>50656713.40073823</v>
      </c>
      <c r="H16" s="43">
        <v>8013533.137514351</v>
      </c>
      <c r="I16" s="43">
        <v>0</v>
      </c>
      <c r="J16" s="43">
        <v>0</v>
      </c>
      <c r="K16" s="43">
        <v>0</v>
      </c>
      <c r="L16" s="43">
        <v>0</v>
      </c>
      <c r="M16" s="43">
        <f t="shared" si="0"/>
        <v>87112080.08897494</v>
      </c>
    </row>
    <row r="17" spans="1:13" s="38" customFormat="1" ht="19.5" customHeight="1">
      <c r="A17" s="42" t="s">
        <v>13</v>
      </c>
      <c r="B17" s="43">
        <v>1257421.4798810007</v>
      </c>
      <c r="C17" s="43">
        <v>5879697.258753501</v>
      </c>
      <c r="D17" s="43">
        <v>14486343.470847618</v>
      </c>
      <c r="E17" s="43">
        <v>1706334.1538059085</v>
      </c>
      <c r="F17" s="43">
        <v>19214858.117800895</v>
      </c>
      <c r="G17" s="43">
        <v>7057920.920001396</v>
      </c>
      <c r="H17" s="43">
        <v>66319.384970688</v>
      </c>
      <c r="I17" s="43">
        <v>0</v>
      </c>
      <c r="J17" s="43">
        <v>0</v>
      </c>
      <c r="K17" s="43">
        <v>0</v>
      </c>
      <c r="L17" s="43">
        <v>0</v>
      </c>
      <c r="M17" s="43">
        <f t="shared" si="0"/>
        <v>49668894.786061004</v>
      </c>
    </row>
    <row r="18" spans="1:13" s="38" customFormat="1" ht="19.5" customHeight="1">
      <c r="A18" s="42" t="s">
        <v>14</v>
      </c>
      <c r="B18" s="43">
        <v>1086500.8525643328</v>
      </c>
      <c r="C18" s="43">
        <v>3607243.9092165004</v>
      </c>
      <c r="D18" s="43">
        <v>12517222.572899926</v>
      </c>
      <c r="E18" s="43">
        <v>1474393.0675060607</v>
      </c>
      <c r="F18" s="43">
        <v>16602992.760127734</v>
      </c>
      <c r="G18" s="43">
        <v>9479601.778930705</v>
      </c>
      <c r="H18" s="43">
        <v>74250.638350524</v>
      </c>
      <c r="I18" s="43">
        <v>0</v>
      </c>
      <c r="J18" s="43">
        <v>0</v>
      </c>
      <c r="K18" s="43">
        <v>32617.356883999997</v>
      </c>
      <c r="L18" s="43">
        <v>0</v>
      </c>
      <c r="M18" s="43">
        <f t="shared" si="0"/>
        <v>44874822.936479785</v>
      </c>
    </row>
    <row r="19" spans="1:13" s="38" customFormat="1" ht="19.5" customHeight="1">
      <c r="A19" s="42" t="s">
        <v>15</v>
      </c>
      <c r="B19" s="43">
        <v>2893640.0257070498</v>
      </c>
      <c r="C19" s="43">
        <v>12712501.1650798</v>
      </c>
      <c r="D19" s="43">
        <v>33336684.60741715</v>
      </c>
      <c r="E19" s="43">
        <v>3926699.9042763454</v>
      </c>
      <c r="F19" s="43">
        <v>44218174.5958504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f t="shared" si="0"/>
        <v>97087700.29833075</v>
      </c>
    </row>
    <row r="20" spans="1:13" s="38" customFormat="1" ht="19.5" customHeight="1">
      <c r="A20" s="42" t="s">
        <v>16</v>
      </c>
      <c r="B20" s="43">
        <v>4487821.336166026</v>
      </c>
      <c r="C20" s="43">
        <v>21590513.0859894</v>
      </c>
      <c r="D20" s="43">
        <v>51702728.442059</v>
      </c>
      <c r="E20" s="43">
        <v>6090020.684873035</v>
      </c>
      <c r="F20" s="43">
        <v>68579113.37782355</v>
      </c>
      <c r="G20" s="43">
        <v>2408670.294156288</v>
      </c>
      <c r="H20" s="43">
        <v>0</v>
      </c>
      <c r="I20" s="43">
        <v>0</v>
      </c>
      <c r="J20" s="43">
        <v>0</v>
      </c>
      <c r="K20" s="43">
        <v>605687.0831159999</v>
      </c>
      <c r="L20" s="43">
        <v>0</v>
      </c>
      <c r="M20" s="43">
        <f t="shared" si="0"/>
        <v>155464554.30418327</v>
      </c>
    </row>
    <row r="21" spans="1:13" s="38" customFormat="1" ht="19.5" customHeight="1">
      <c r="A21" s="42" t="s">
        <v>17</v>
      </c>
      <c r="B21" s="43">
        <v>1173808.9567882523</v>
      </c>
      <c r="C21" s="43">
        <v>1822375.2104054</v>
      </c>
      <c r="D21" s="43">
        <v>13523070.815365098</v>
      </c>
      <c r="E21" s="43">
        <v>1592871.0818592263</v>
      </c>
      <c r="F21" s="43">
        <v>17937161.82120943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f t="shared" si="0"/>
        <v>36049287.885627404</v>
      </c>
    </row>
    <row r="22" spans="1:13" s="38" customFormat="1" ht="19.5" customHeight="1">
      <c r="A22" s="42" t="s">
        <v>18</v>
      </c>
      <c r="B22" s="43">
        <v>1811296.7019152844</v>
      </c>
      <c r="C22" s="43">
        <v>5319305.850226901</v>
      </c>
      <c r="D22" s="43">
        <v>20867359.569872707</v>
      </c>
      <c r="E22" s="43">
        <v>2457948.6469775783</v>
      </c>
      <c r="F22" s="43">
        <v>27678713.695774175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f t="shared" si="0"/>
        <v>58134624.464766644</v>
      </c>
    </row>
    <row r="23" spans="1:13" s="38" customFormat="1" ht="19.5" customHeight="1">
      <c r="A23" s="42" t="s">
        <v>19</v>
      </c>
      <c r="B23" s="43">
        <v>1017670.6539962692</v>
      </c>
      <c r="C23" s="43">
        <v>3159372.0354728</v>
      </c>
      <c r="D23" s="43">
        <v>11724252.265348015</v>
      </c>
      <c r="E23" s="43">
        <v>1380989.7651853112</v>
      </c>
      <c r="F23" s="43">
        <v>15551187.521497196</v>
      </c>
      <c r="G23" s="43">
        <v>6509473.144901425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f t="shared" si="0"/>
        <v>39342945.38640101</v>
      </c>
    </row>
    <row r="24" spans="1:13" s="38" customFormat="1" ht="24" customHeight="1">
      <c r="A24" s="45" t="s">
        <v>1</v>
      </c>
      <c r="B24" s="46">
        <f aca="true" t="shared" si="1" ref="B24:L24">SUM(B6:B23)</f>
        <v>46194764.139639996</v>
      </c>
      <c r="C24" s="46">
        <f t="shared" si="1"/>
        <v>220626538.79000005</v>
      </c>
      <c r="D24" s="46">
        <f t="shared" si="1"/>
        <v>532194837.28316003</v>
      </c>
      <c r="E24" s="46">
        <f t="shared" si="1"/>
        <v>62686780.08104</v>
      </c>
      <c r="F24" s="46">
        <f t="shared" si="1"/>
        <v>705909556.1278801</v>
      </c>
      <c r="G24" s="46">
        <f t="shared" si="1"/>
        <v>84939846.57360001</v>
      </c>
      <c r="H24" s="46">
        <f t="shared" si="1"/>
        <v>8200262.898306139</v>
      </c>
      <c r="I24" s="46">
        <f t="shared" si="1"/>
        <v>0</v>
      </c>
      <c r="J24" s="46">
        <f t="shared" si="1"/>
        <v>0</v>
      </c>
      <c r="K24" s="46">
        <f t="shared" si="1"/>
        <v>638304.44</v>
      </c>
      <c r="L24" s="46">
        <f t="shared" si="1"/>
        <v>4333332</v>
      </c>
      <c r="M24" s="46">
        <f>SUM(M6:M23)</f>
        <v>1665724222.3336263</v>
      </c>
    </row>
    <row r="26" spans="2:13" ht="12.75" customHeight="1"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</row>
    <row r="27" s="104" customFormat="1" ht="12.75">
      <c r="A27" s="123" t="s">
        <v>32</v>
      </c>
    </row>
    <row r="28" s="104" customFormat="1" ht="12.75">
      <c r="A28" s="113" t="s">
        <v>33</v>
      </c>
    </row>
    <row r="29" s="104" customFormat="1" ht="12.75">
      <c r="A29" s="49" t="s">
        <v>34</v>
      </c>
    </row>
    <row r="30" s="104" customFormat="1" ht="12.75">
      <c r="A30" s="113" t="s">
        <v>56</v>
      </c>
    </row>
    <row r="31" ht="12.75">
      <c r="A31" s="51"/>
    </row>
    <row r="32" ht="12.75">
      <c r="A32" s="51"/>
    </row>
    <row r="33" ht="12.75">
      <c r="A33" s="51"/>
    </row>
  </sheetData>
  <sheetProtection/>
  <printOptions/>
  <pageMargins left="0.7874015748031497" right="0.3937007874015748" top="0.984251968503937" bottom="0.5905511811023623" header="0" footer="0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70" zoomScaleNormal="70" zoomScalePageLayoutView="0" workbookViewId="0" topLeftCell="A10">
      <selection activeCell="A27" sqref="A27:C30"/>
    </sheetView>
  </sheetViews>
  <sheetFormatPr defaultColWidth="11.421875" defaultRowHeight="12" customHeight="1"/>
  <cols>
    <col min="1" max="1" width="16.57421875" style="50" customWidth="1"/>
    <col min="2" max="13" width="16.140625" style="50" customWidth="1"/>
    <col min="14" max="15" width="11.421875" style="50" customWidth="1"/>
    <col min="16" max="16" width="15.140625" style="50" customWidth="1"/>
    <col min="17" max="16384" width="11.421875" style="50" customWidth="1"/>
  </cols>
  <sheetData>
    <row r="2" s="36" customFormat="1" ht="14.25" customHeight="1">
      <c r="A2" s="35" t="s">
        <v>47</v>
      </c>
    </row>
    <row r="3" s="38" customFormat="1" ht="14.25" customHeight="1">
      <c r="A3" s="37" t="s">
        <v>35</v>
      </c>
    </row>
    <row r="5" spans="1:13" s="38" customFormat="1" ht="36" customHeight="1">
      <c r="A5" s="39" t="s">
        <v>0</v>
      </c>
      <c r="B5" s="41" t="s">
        <v>20</v>
      </c>
      <c r="C5" s="41" t="s">
        <v>21</v>
      </c>
      <c r="D5" s="41" t="s">
        <v>22</v>
      </c>
      <c r="E5" s="41" t="s">
        <v>23</v>
      </c>
      <c r="F5" s="41" t="s">
        <v>24</v>
      </c>
      <c r="G5" s="41" t="s">
        <v>25</v>
      </c>
      <c r="H5" s="41" t="s">
        <v>26</v>
      </c>
      <c r="I5" s="41" t="s">
        <v>27</v>
      </c>
      <c r="J5" s="41" t="s">
        <v>28</v>
      </c>
      <c r="K5" s="41" t="s">
        <v>29</v>
      </c>
      <c r="L5" s="41" t="s">
        <v>30</v>
      </c>
      <c r="M5" s="40" t="s">
        <v>31</v>
      </c>
    </row>
    <row r="6" spans="1:13" s="38" customFormat="1" ht="19.5" customHeight="1">
      <c r="A6" s="42" t="s">
        <v>2</v>
      </c>
      <c r="B6" s="43">
        <v>3398059.2057538903</v>
      </c>
      <c r="C6" s="43">
        <v>31911896.663206562</v>
      </c>
      <c r="D6" s="43">
        <v>42447258.28877602</v>
      </c>
      <c r="E6" s="43">
        <v>5066180.879623309</v>
      </c>
      <c r="F6" s="43">
        <v>60676960.63532574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5208123.397500001</v>
      </c>
      <c r="M6" s="43">
        <f>SUM(B6:L6)</f>
        <v>148708479.07018554</v>
      </c>
    </row>
    <row r="7" spans="1:13" s="38" customFormat="1" ht="19.5" customHeight="1">
      <c r="A7" s="42" t="s">
        <v>4</v>
      </c>
      <c r="B7" s="43">
        <v>2045616.5728651467</v>
      </c>
      <c r="C7" s="43">
        <v>6374500.459921441</v>
      </c>
      <c r="D7" s="43">
        <v>25553061.253664497</v>
      </c>
      <c r="E7" s="43">
        <v>3049818.4230991765</v>
      </c>
      <c r="F7" s="43">
        <v>36527261.22503534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f aca="true" t="shared" si="0" ref="M7:M23">SUM(B7:L7)</f>
        <v>73550257.9345856</v>
      </c>
    </row>
    <row r="8" spans="1:13" s="38" customFormat="1" ht="19.5" customHeight="1">
      <c r="A8" s="42" t="s">
        <v>3</v>
      </c>
      <c r="B8" s="43">
        <v>5785419.1418838</v>
      </c>
      <c r="C8" s="43">
        <v>31306208.322866403</v>
      </c>
      <c r="D8" s="43">
        <v>72269247.1657178</v>
      </c>
      <c r="E8" s="43">
        <v>8625505.9322063</v>
      </c>
      <c r="F8" s="43">
        <v>103306513.59356219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f t="shared" si="0"/>
        <v>221292894.15623647</v>
      </c>
    </row>
    <row r="9" spans="1:13" s="38" customFormat="1" ht="19.5" customHeight="1">
      <c r="A9" s="42" t="s">
        <v>5</v>
      </c>
      <c r="B9" s="43">
        <v>6883303.332529656</v>
      </c>
      <c r="C9" s="43">
        <v>39310650.576711364</v>
      </c>
      <c r="D9" s="43">
        <v>85983597.32553774</v>
      </c>
      <c r="E9" s="43">
        <v>10262346.127713354</v>
      </c>
      <c r="F9" s="43">
        <v>122910726.40573584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f t="shared" si="0"/>
        <v>265350623.76822793</v>
      </c>
    </row>
    <row r="10" spans="1:13" s="38" customFormat="1" ht="19.5" customHeight="1">
      <c r="A10" s="42" t="s">
        <v>6</v>
      </c>
      <c r="B10" s="43">
        <v>1604848.361032325</v>
      </c>
      <c r="C10" s="43">
        <v>4739634.370548001</v>
      </c>
      <c r="D10" s="43">
        <v>20047153.02773679</v>
      </c>
      <c r="E10" s="43">
        <v>2392675.2269617845</v>
      </c>
      <c r="F10" s="43">
        <v>28656746.37544209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f t="shared" si="0"/>
        <v>57441057.361720994</v>
      </c>
    </row>
    <row r="11" spans="1:13" s="38" customFormat="1" ht="19.5" customHeight="1">
      <c r="A11" s="42" t="s">
        <v>7</v>
      </c>
      <c r="B11" s="43">
        <v>1315308.3146757216</v>
      </c>
      <c r="C11" s="43">
        <v>1738276.2938217602</v>
      </c>
      <c r="D11" s="43">
        <v>16430329.30911761</v>
      </c>
      <c r="E11" s="43">
        <v>1960998.7440290411</v>
      </c>
      <c r="F11" s="43">
        <v>23486615.741643347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208541.6025</v>
      </c>
      <c r="M11" s="43">
        <f t="shared" si="0"/>
        <v>45140070.005787484</v>
      </c>
    </row>
    <row r="12" spans="1:13" s="38" customFormat="1" ht="19.5" customHeight="1">
      <c r="A12" s="42" t="s">
        <v>8</v>
      </c>
      <c r="B12" s="43">
        <v>5824167.995671301</v>
      </c>
      <c r="C12" s="43">
        <v>20194535.640121922</v>
      </c>
      <c r="D12" s="43">
        <v>72753283.05371144</v>
      </c>
      <c r="E12" s="43">
        <v>8683276.76263596</v>
      </c>
      <c r="F12" s="43">
        <v>103998426.98693302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f t="shared" si="0"/>
        <v>211453690.43907365</v>
      </c>
    </row>
    <row r="13" spans="1:13" s="38" customFormat="1" ht="19.5" customHeight="1">
      <c r="A13" s="42" t="s">
        <v>9</v>
      </c>
      <c r="B13" s="43">
        <v>1845952.3401545521</v>
      </c>
      <c r="C13" s="43">
        <v>3466703.9967436804</v>
      </c>
      <c r="D13" s="43">
        <v>23058931.886363912</v>
      </c>
      <c r="E13" s="43">
        <v>2752138.171857452</v>
      </c>
      <c r="F13" s="43">
        <v>32961985.267527286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f t="shared" si="0"/>
        <v>64085711.66264689</v>
      </c>
    </row>
    <row r="14" spans="1:13" s="38" customFormat="1" ht="19.5" customHeight="1">
      <c r="A14" s="42" t="s">
        <v>10</v>
      </c>
      <c r="B14" s="43">
        <v>3392677.420505626</v>
      </c>
      <c r="C14" s="43">
        <v>19460815.618083842</v>
      </c>
      <c r="D14" s="43">
        <v>42380031.08211024</v>
      </c>
      <c r="E14" s="43">
        <v>5058157.153174746</v>
      </c>
      <c r="F14" s="43">
        <v>60580861.55291312</v>
      </c>
      <c r="G14" s="43">
        <v>9981133.31197717</v>
      </c>
      <c r="H14" s="43">
        <v>54920.679613727996</v>
      </c>
      <c r="I14" s="43">
        <v>0</v>
      </c>
      <c r="J14" s="43">
        <v>0</v>
      </c>
      <c r="K14" s="43">
        <v>0</v>
      </c>
      <c r="L14" s="43">
        <v>0</v>
      </c>
      <c r="M14" s="43">
        <f t="shared" si="0"/>
        <v>140908596.8183785</v>
      </c>
    </row>
    <row r="15" spans="1:13" s="38" customFormat="1" ht="19.5" customHeight="1">
      <c r="A15" s="42" t="s">
        <v>11</v>
      </c>
      <c r="B15" s="43">
        <v>4719825.662727528</v>
      </c>
      <c r="C15" s="43">
        <v>23791733.46628848</v>
      </c>
      <c r="D15" s="43">
        <v>58958260.24589256</v>
      </c>
      <c r="E15" s="43">
        <v>7036808.095390626</v>
      </c>
      <c r="F15" s="43">
        <v>84278895.27586421</v>
      </c>
      <c r="G15" s="43">
        <v>904769.4303127681</v>
      </c>
      <c r="H15" s="43">
        <v>3324.5917287312</v>
      </c>
      <c r="I15" s="43">
        <v>0</v>
      </c>
      <c r="J15" s="43">
        <v>0</v>
      </c>
      <c r="K15" s="43">
        <v>0</v>
      </c>
      <c r="L15" s="43">
        <v>0</v>
      </c>
      <c r="M15" s="43">
        <f t="shared" si="0"/>
        <v>179693616.76820493</v>
      </c>
    </row>
    <row r="16" spans="1:13" s="38" customFormat="1" ht="19.5" customHeight="1">
      <c r="A16" s="42" t="s">
        <v>12</v>
      </c>
      <c r="B16" s="43">
        <v>1009084.7340495001</v>
      </c>
      <c r="C16" s="43">
        <v>3555341.3148422404</v>
      </c>
      <c r="D16" s="43">
        <v>12605101.2498345</v>
      </c>
      <c r="E16" s="43">
        <v>1504448.7091057496</v>
      </c>
      <c r="F16" s="43">
        <v>18018577.9523655</v>
      </c>
      <c r="G16" s="43">
        <v>63517836.06703269</v>
      </c>
      <c r="H16" s="43">
        <v>10217592.099601006</v>
      </c>
      <c r="I16" s="43">
        <v>0</v>
      </c>
      <c r="J16" s="43">
        <v>0</v>
      </c>
      <c r="K16" s="43">
        <v>0</v>
      </c>
      <c r="L16" s="43">
        <v>0</v>
      </c>
      <c r="M16" s="43">
        <f t="shared" si="0"/>
        <v>110427982.12683117</v>
      </c>
    </row>
    <row r="17" spans="1:13" s="38" customFormat="1" ht="19.5" customHeight="1">
      <c r="A17" s="42" t="s">
        <v>13</v>
      </c>
      <c r="B17" s="43">
        <v>1464921.9445774609</v>
      </c>
      <c r="C17" s="43">
        <v>6561623.6870184</v>
      </c>
      <c r="D17" s="43">
        <v>18299245.654426407</v>
      </c>
      <c r="E17" s="43">
        <v>2184058.3392991205</v>
      </c>
      <c r="F17" s="43">
        <v>26158170.232714072</v>
      </c>
      <c r="G17" s="43">
        <v>8755472.21471286</v>
      </c>
      <c r="H17" s="43">
        <v>83458.23629426399</v>
      </c>
      <c r="I17" s="43">
        <v>0</v>
      </c>
      <c r="J17" s="43">
        <v>0</v>
      </c>
      <c r="K17" s="43">
        <v>0</v>
      </c>
      <c r="L17" s="43">
        <v>0</v>
      </c>
      <c r="M17" s="43">
        <f t="shared" si="0"/>
        <v>63506950.30904258</v>
      </c>
    </row>
    <row r="18" spans="1:13" s="38" customFormat="1" ht="19.5" customHeight="1">
      <c r="A18" s="42" t="s">
        <v>14</v>
      </c>
      <c r="B18" s="43">
        <v>1265795.8903916928</v>
      </c>
      <c r="C18" s="43">
        <v>4025611.5303096003</v>
      </c>
      <c r="D18" s="43">
        <v>15811839.007792396</v>
      </c>
      <c r="E18" s="43">
        <v>1887180.4607022523</v>
      </c>
      <c r="F18" s="43">
        <v>22602504.18344728</v>
      </c>
      <c r="G18" s="43">
        <v>11760205.454630509</v>
      </c>
      <c r="H18" s="43">
        <v>93501.58426840798</v>
      </c>
      <c r="I18" s="43">
        <v>0</v>
      </c>
      <c r="J18" s="43">
        <v>0</v>
      </c>
      <c r="K18" s="43">
        <v>32617.356883999997</v>
      </c>
      <c r="L18" s="43">
        <v>0</v>
      </c>
      <c r="M18" s="43">
        <f t="shared" si="0"/>
        <v>57479255.46842614</v>
      </c>
    </row>
    <row r="19" spans="1:13" s="38" customFormat="1" ht="19.5" customHeight="1">
      <c r="A19" s="42" t="s">
        <v>15</v>
      </c>
      <c r="B19" s="43">
        <v>3371150.27951257</v>
      </c>
      <c r="C19" s="43">
        <v>14186895.19121952</v>
      </c>
      <c r="D19" s="43">
        <v>42111122.255447105</v>
      </c>
      <c r="E19" s="43">
        <v>5026062.2473804895</v>
      </c>
      <c r="F19" s="43">
        <v>60196465.22326266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f t="shared" si="0"/>
        <v>124891695.19682235</v>
      </c>
    </row>
    <row r="20" spans="1:13" s="38" customFormat="1" ht="19.5" customHeight="1">
      <c r="A20" s="42" t="s">
        <v>16</v>
      </c>
      <c r="B20" s="43">
        <v>5228404.368688476</v>
      </c>
      <c r="C20" s="43">
        <v>24094577.63645856</v>
      </c>
      <c r="D20" s="43">
        <v>65311231.275809154</v>
      </c>
      <c r="E20" s="43">
        <v>7795050.244779926</v>
      </c>
      <c r="F20" s="43">
        <v>93360258.56385642</v>
      </c>
      <c r="G20" s="43">
        <v>3068269.216209804</v>
      </c>
      <c r="H20" s="43">
        <v>0</v>
      </c>
      <c r="I20" s="43">
        <v>0</v>
      </c>
      <c r="J20" s="43">
        <v>0</v>
      </c>
      <c r="K20" s="43">
        <v>605687.0831159999</v>
      </c>
      <c r="L20" s="43">
        <v>0</v>
      </c>
      <c r="M20" s="43">
        <f t="shared" si="0"/>
        <v>199463478.38891834</v>
      </c>
    </row>
    <row r="21" spans="1:13" s="38" customFormat="1" ht="19.5" customHeight="1">
      <c r="A21" s="42" t="s">
        <v>17</v>
      </c>
      <c r="B21" s="43">
        <v>1367511.6315838825</v>
      </c>
      <c r="C21" s="43">
        <v>2033734.0208169601</v>
      </c>
      <c r="D21" s="43">
        <v>17082433.213775713</v>
      </c>
      <c r="E21" s="43">
        <v>2038828.890580112</v>
      </c>
      <c r="F21" s="43">
        <v>24418776.841045722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f t="shared" si="0"/>
        <v>46941284.59780239</v>
      </c>
    </row>
    <row r="22" spans="1:13" s="38" customFormat="1" ht="19.5" customHeight="1">
      <c r="A22" s="42" t="s">
        <v>18</v>
      </c>
      <c r="B22" s="43">
        <v>2110197.9958443143</v>
      </c>
      <c r="C22" s="43">
        <v>5936238.16487856</v>
      </c>
      <c r="D22" s="43">
        <v>26359787.733653907</v>
      </c>
      <c r="E22" s="43">
        <v>3146103.140481944</v>
      </c>
      <c r="F22" s="43">
        <v>37680450.213986725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f t="shared" si="0"/>
        <v>75232777.24884546</v>
      </c>
    </row>
    <row r="23" spans="1:13" s="38" customFormat="1" ht="19.5" customHeight="1">
      <c r="A23" s="42" t="s">
        <v>19</v>
      </c>
      <c r="B23" s="43">
        <v>1185607.2901925591</v>
      </c>
      <c r="C23" s="43">
        <v>3525795.5421427204</v>
      </c>
      <c r="D23" s="43">
        <v>14810153.628472215</v>
      </c>
      <c r="E23" s="43">
        <v>1767626.9366186487</v>
      </c>
      <c r="F23" s="43">
        <v>21170627.8554993</v>
      </c>
      <c r="G23" s="43">
        <v>8115612.374724204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f t="shared" si="0"/>
        <v>50575423.62764964</v>
      </c>
    </row>
    <row r="24" spans="1:13" s="64" customFormat="1" ht="18.75" customHeight="1">
      <c r="A24" s="68" t="s">
        <v>1</v>
      </c>
      <c r="B24" s="69">
        <f aca="true" t="shared" si="1" ref="B24:M24">SUM(B6:B23)</f>
        <v>53817852.482640006</v>
      </c>
      <c r="C24" s="69">
        <f t="shared" si="1"/>
        <v>246214772.49599993</v>
      </c>
      <c r="D24" s="69">
        <f t="shared" si="1"/>
        <v>672272066.6578401</v>
      </c>
      <c r="E24" s="69">
        <f t="shared" si="1"/>
        <v>80237264.48564</v>
      </c>
      <c r="F24" s="69">
        <f t="shared" si="1"/>
        <v>960990824.1261599</v>
      </c>
      <c r="G24" s="69">
        <f t="shared" si="1"/>
        <v>106103298.0696</v>
      </c>
      <c r="H24" s="69">
        <f t="shared" si="1"/>
        <v>10452797.191506138</v>
      </c>
      <c r="I24" s="69">
        <f t="shared" si="1"/>
        <v>0</v>
      </c>
      <c r="J24" s="69">
        <f t="shared" si="1"/>
        <v>0</v>
      </c>
      <c r="K24" s="69">
        <f t="shared" si="1"/>
        <v>638304.44</v>
      </c>
      <c r="L24" s="69">
        <f t="shared" si="1"/>
        <v>5416665.000000001</v>
      </c>
      <c r="M24" s="69">
        <f t="shared" si="1"/>
        <v>2136143844.9493864</v>
      </c>
    </row>
    <row r="26" spans="2:16" ht="12" customHeight="1"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70"/>
      <c r="O26" s="70"/>
      <c r="P26" s="70"/>
    </row>
    <row r="27" s="38" customFormat="1" ht="12.75">
      <c r="A27" s="47" t="s">
        <v>32</v>
      </c>
    </row>
    <row r="28" s="38" customFormat="1" ht="12.75">
      <c r="A28" s="48" t="s">
        <v>33</v>
      </c>
    </row>
    <row r="29" ht="12.75">
      <c r="A29" s="49" t="s">
        <v>34</v>
      </c>
    </row>
    <row r="30" ht="12.75">
      <c r="A30" s="51" t="s">
        <v>56</v>
      </c>
    </row>
    <row r="31" ht="12.75">
      <c r="A31" s="51"/>
    </row>
    <row r="32" ht="12.75">
      <c r="A32" s="51"/>
    </row>
    <row r="33" ht="12.75">
      <c r="A33" s="51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70" zoomScaleNormal="70" zoomScalePageLayoutView="0" workbookViewId="0" topLeftCell="A10">
      <selection activeCell="A27" sqref="A27:C30"/>
    </sheetView>
  </sheetViews>
  <sheetFormatPr defaultColWidth="17.28125" defaultRowHeight="12.75" customHeight="1"/>
  <cols>
    <col min="1" max="1" width="17.28125" style="104" customWidth="1"/>
    <col min="2" max="14" width="17.57421875" style="104" bestFit="1" customWidth="1"/>
    <col min="15" max="15" width="19.00390625" style="104" bestFit="1" customWidth="1"/>
    <col min="16" max="16" width="18.421875" style="104" bestFit="1" customWidth="1"/>
    <col min="17" max="16384" width="17.28125" style="104" customWidth="1"/>
  </cols>
  <sheetData>
    <row r="2" ht="18.75" customHeight="1">
      <c r="A2" s="35" t="s">
        <v>48</v>
      </c>
    </row>
    <row r="3" ht="18.75" customHeight="1">
      <c r="A3" s="105" t="s">
        <v>35</v>
      </c>
    </row>
    <row r="5" spans="1:15" ht="25.5">
      <c r="A5" s="106" t="s">
        <v>0</v>
      </c>
      <c r="B5" s="107" t="s">
        <v>20</v>
      </c>
      <c r="C5" s="107" t="s">
        <v>21</v>
      </c>
      <c r="D5" s="107" t="s">
        <v>22</v>
      </c>
      <c r="E5" s="107" t="s">
        <v>23</v>
      </c>
      <c r="F5" s="107" t="s">
        <v>24</v>
      </c>
      <c r="G5" s="107" t="s">
        <v>25</v>
      </c>
      <c r="H5" s="107" t="s">
        <v>26</v>
      </c>
      <c r="I5" s="107" t="s">
        <v>27</v>
      </c>
      <c r="J5" s="107" t="s">
        <v>28</v>
      </c>
      <c r="K5" s="107" t="s">
        <v>29</v>
      </c>
      <c r="L5" s="107" t="s">
        <v>30</v>
      </c>
      <c r="M5" s="108" t="s">
        <v>37</v>
      </c>
      <c r="N5" s="107" t="s">
        <v>36</v>
      </c>
      <c r="O5" s="106" t="s">
        <v>31</v>
      </c>
    </row>
    <row r="6" spans="1:18" ht="18" customHeight="1">
      <c r="A6" s="109" t="s">
        <v>2</v>
      </c>
      <c r="B6" s="110">
        <v>3661339.7857330455</v>
      </c>
      <c r="C6" s="110">
        <v>41077939.31445113</v>
      </c>
      <c r="D6" s="110">
        <v>52027638.53629607</v>
      </c>
      <c r="E6" s="110">
        <v>6211365.078882903</v>
      </c>
      <c r="F6" s="110">
        <v>75387413.99347702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6249748.0770000005</v>
      </c>
      <c r="M6" s="111">
        <f>SUM(B6:L6)</f>
        <v>184615444.78584015</v>
      </c>
      <c r="N6" s="111"/>
      <c r="O6" s="112">
        <f>SUM(M6:N6)</f>
        <v>184615444.78584015</v>
      </c>
      <c r="P6" s="113"/>
      <c r="Q6" s="114"/>
      <c r="R6" s="115"/>
    </row>
    <row r="7" spans="1:18" ht="18" customHeight="1">
      <c r="A7" s="109" t="s">
        <v>4</v>
      </c>
      <c r="B7" s="110">
        <v>2204110.314471224</v>
      </c>
      <c r="C7" s="110">
        <v>8205445.944380369</v>
      </c>
      <c r="D7" s="110">
        <v>31320407.677615043</v>
      </c>
      <c r="E7" s="110">
        <v>3739214.2326312824</v>
      </c>
      <c r="F7" s="110">
        <v>45382888.911815986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1">
        <f aca="true" t="shared" si="0" ref="M7:M23">SUM(B7:L7)</f>
        <v>90852067.0809139</v>
      </c>
      <c r="N7" s="111"/>
      <c r="O7" s="116">
        <f aca="true" t="shared" si="1" ref="O7:O23">SUM(M7:N7)</f>
        <v>90852067.0809139</v>
      </c>
      <c r="P7" s="113"/>
      <c r="Q7" s="114"/>
      <c r="R7" s="115"/>
    </row>
    <row r="8" spans="1:18" ht="18" customHeight="1">
      <c r="A8" s="109" t="s">
        <v>3</v>
      </c>
      <c r="B8" s="110">
        <v>6233671.633929401</v>
      </c>
      <c r="C8" s="110">
        <v>40298279.32900595</v>
      </c>
      <c r="D8" s="110">
        <v>88580474.2263514</v>
      </c>
      <c r="E8" s="110">
        <v>10575257.3009172</v>
      </c>
      <c r="F8" s="110">
        <v>128352027.30913492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1">
        <f t="shared" si="0"/>
        <v>274039709.7993389</v>
      </c>
      <c r="N8" s="111"/>
      <c r="O8" s="116">
        <f t="shared" si="1"/>
        <v>274039709.7993389</v>
      </c>
      <c r="P8" s="113"/>
      <c r="Q8" s="114"/>
      <c r="R8" s="115"/>
    </row>
    <row r="9" spans="1:18" ht="18" customHeight="1">
      <c r="A9" s="109" t="s">
        <v>5</v>
      </c>
      <c r="B9" s="110">
        <v>7416619.553298329</v>
      </c>
      <c r="C9" s="110">
        <v>50601834.66511277</v>
      </c>
      <c r="D9" s="110">
        <v>105390164.21907295</v>
      </c>
      <c r="E9" s="110">
        <v>12582096.825928465</v>
      </c>
      <c r="F9" s="110">
        <v>152709063.189194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1">
        <f t="shared" si="0"/>
        <v>328699778.45260656</v>
      </c>
      <c r="N9" s="111">
        <v>35250872.08</v>
      </c>
      <c r="O9" s="116">
        <f t="shared" si="1"/>
        <v>363950650.53260654</v>
      </c>
      <c r="P9" s="113"/>
      <c r="Q9" s="114"/>
      <c r="R9" s="115"/>
    </row>
    <row r="10" spans="1:18" ht="18" customHeight="1">
      <c r="A10" s="109" t="s">
        <v>6</v>
      </c>
      <c r="B10" s="110">
        <v>1729191.5174304629</v>
      </c>
      <c r="C10" s="110">
        <v>6100997.853585249</v>
      </c>
      <c r="D10" s="110">
        <v>24571811.548184175</v>
      </c>
      <c r="E10" s="110">
        <v>2933527.1880311714</v>
      </c>
      <c r="F10" s="110">
        <v>35604255.3893805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1">
        <f t="shared" si="0"/>
        <v>70939783.49661157</v>
      </c>
      <c r="N10" s="111"/>
      <c r="O10" s="116">
        <f t="shared" si="1"/>
        <v>70939783.49661157</v>
      </c>
      <c r="P10" s="113"/>
      <c r="Q10" s="114"/>
      <c r="R10" s="115"/>
    </row>
    <row r="11" spans="1:18" ht="18" customHeight="1">
      <c r="A11" s="109" t="s">
        <v>7</v>
      </c>
      <c r="B11" s="110">
        <v>1417217.997518461</v>
      </c>
      <c r="C11" s="110">
        <v>2237560.77123698</v>
      </c>
      <c r="D11" s="110">
        <v>20138667.814809565</v>
      </c>
      <c r="E11" s="110">
        <v>2404272.450552711</v>
      </c>
      <c r="F11" s="110">
        <v>29180684.16218844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250249.923</v>
      </c>
      <c r="M11" s="111">
        <f t="shared" si="0"/>
        <v>55628653.119306155</v>
      </c>
      <c r="N11" s="111"/>
      <c r="O11" s="116">
        <f t="shared" si="1"/>
        <v>55628653.119306155</v>
      </c>
      <c r="P11" s="113"/>
      <c r="Q11" s="114"/>
      <c r="R11" s="115"/>
    </row>
    <row r="12" spans="1:18" ht="18" customHeight="1">
      <c r="A12" s="109" t="s">
        <v>8</v>
      </c>
      <c r="B12" s="110">
        <v>6275422.736965951</v>
      </c>
      <c r="C12" s="110">
        <v>25995004.880574655</v>
      </c>
      <c r="D12" s="110">
        <v>89173757.40256509</v>
      </c>
      <c r="E12" s="110">
        <v>10646086.931211716</v>
      </c>
      <c r="F12" s="110">
        <v>129211687.39901933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1">
        <f t="shared" si="0"/>
        <v>261301959.35033673</v>
      </c>
      <c r="N12" s="117"/>
      <c r="O12" s="116">
        <f t="shared" si="1"/>
        <v>261301959.35033673</v>
      </c>
      <c r="P12" s="113"/>
      <c r="Q12" s="114"/>
      <c r="R12" s="115"/>
    </row>
    <row r="13" spans="1:18" ht="18" customHeight="1">
      <c r="A13" s="109" t="s">
        <v>9</v>
      </c>
      <c r="B13" s="110">
        <v>1988976.1585467765</v>
      </c>
      <c r="C13" s="110">
        <v>4462444.144336639</v>
      </c>
      <c r="D13" s="110">
        <v>28263351.311291657</v>
      </c>
      <c r="E13" s="110">
        <v>3374244.887641488</v>
      </c>
      <c r="F13" s="110">
        <v>40953251.504217006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1">
        <f t="shared" si="0"/>
        <v>79042268.00603357</v>
      </c>
      <c r="N13" s="111"/>
      <c r="O13" s="116">
        <f t="shared" si="1"/>
        <v>79042268.00603357</v>
      </c>
      <c r="P13" s="113"/>
      <c r="Q13" s="114"/>
      <c r="R13" s="115"/>
    </row>
    <row r="14" spans="1:18" ht="18" customHeight="1">
      <c r="A14" s="109" t="s">
        <v>10</v>
      </c>
      <c r="B14" s="110">
        <v>3655541.0214224136</v>
      </c>
      <c r="C14" s="110">
        <v>25050538.719344314</v>
      </c>
      <c r="D14" s="110">
        <v>51945238.09515528</v>
      </c>
      <c r="E14" s="110">
        <v>6201527.630230887</v>
      </c>
      <c r="F14" s="110">
        <v>75268016.75877084</v>
      </c>
      <c r="G14" s="110">
        <v>11802601.20519529</v>
      </c>
      <c r="H14" s="110">
        <v>69151.983277536</v>
      </c>
      <c r="I14" s="110">
        <v>0</v>
      </c>
      <c r="J14" s="110">
        <v>0</v>
      </c>
      <c r="K14" s="110">
        <v>0</v>
      </c>
      <c r="L14" s="110">
        <v>0</v>
      </c>
      <c r="M14" s="111">
        <f t="shared" si="0"/>
        <v>173992615.41339654</v>
      </c>
      <c r="N14" s="111"/>
      <c r="O14" s="116">
        <f t="shared" si="1"/>
        <v>173992615.41339654</v>
      </c>
      <c r="P14" s="113"/>
      <c r="Q14" s="114"/>
      <c r="R14" s="115"/>
    </row>
    <row r="15" spans="1:18" ht="18" customHeight="1">
      <c r="A15" s="109" t="s">
        <v>11</v>
      </c>
      <c r="B15" s="110">
        <v>5085516.300424265</v>
      </c>
      <c r="C15" s="110">
        <v>30625424.55023079</v>
      </c>
      <c r="D15" s="110">
        <v>72265186.88047458</v>
      </c>
      <c r="E15" s="110">
        <v>8627442.467818033</v>
      </c>
      <c r="F15" s="110">
        <v>104711374.83731285</v>
      </c>
      <c r="G15" s="110">
        <v>1049318.445967896</v>
      </c>
      <c r="H15" s="110">
        <v>4218.0144187272</v>
      </c>
      <c r="I15" s="110">
        <v>0</v>
      </c>
      <c r="J15" s="110">
        <v>0</v>
      </c>
      <c r="K15" s="110">
        <v>0</v>
      </c>
      <c r="L15" s="110">
        <v>0</v>
      </c>
      <c r="M15" s="111">
        <f t="shared" si="0"/>
        <v>222368481.49664715</v>
      </c>
      <c r="N15" s="111"/>
      <c r="O15" s="116">
        <f t="shared" si="1"/>
        <v>222368481.49664715</v>
      </c>
      <c r="P15" s="113"/>
      <c r="Q15" s="114"/>
      <c r="R15" s="115"/>
    </row>
    <row r="16" spans="1:18" ht="18" customHeight="1">
      <c r="A16" s="109" t="s">
        <v>12</v>
      </c>
      <c r="B16" s="110">
        <v>1087268.3082435</v>
      </c>
      <c r="C16" s="110">
        <v>4576540.727572519</v>
      </c>
      <c r="D16" s="110">
        <v>15450082.713898499</v>
      </c>
      <c r="E16" s="110">
        <v>1844521.622253</v>
      </c>
      <c r="F16" s="110">
        <v>22386981.50740725</v>
      </c>
      <c r="G16" s="110">
        <v>75997289.73616973</v>
      </c>
      <c r="H16" s="110">
        <v>12238937.39717125</v>
      </c>
      <c r="I16" s="110">
        <v>0</v>
      </c>
      <c r="J16" s="110">
        <v>0</v>
      </c>
      <c r="K16" s="110">
        <v>0</v>
      </c>
      <c r="L16" s="110">
        <v>0</v>
      </c>
      <c r="M16" s="111">
        <f t="shared" si="0"/>
        <v>133581622.01271574</v>
      </c>
      <c r="N16" s="111"/>
      <c r="O16" s="116">
        <f t="shared" si="1"/>
        <v>133581622.01271574</v>
      </c>
      <c r="P16" s="113"/>
      <c r="Q16" s="114"/>
      <c r="R16" s="115"/>
    </row>
    <row r="17" spans="1:18" ht="18" customHeight="1">
      <c r="A17" s="109" t="s">
        <v>13</v>
      </c>
      <c r="B17" s="110">
        <v>1578423.6453540307</v>
      </c>
      <c r="C17" s="110">
        <v>8446316.50898945</v>
      </c>
      <c r="D17" s="110">
        <v>22429400.078523584</v>
      </c>
      <c r="E17" s="110">
        <v>2677753.5230787555</v>
      </c>
      <c r="F17" s="110">
        <v>32499927.28702002</v>
      </c>
      <c r="G17" s="110">
        <v>10321194.197151778</v>
      </c>
      <c r="H17" s="110">
        <v>105105.24748888798</v>
      </c>
      <c r="I17" s="110">
        <v>0</v>
      </c>
      <c r="J17" s="110">
        <v>0</v>
      </c>
      <c r="K17" s="110">
        <v>0</v>
      </c>
      <c r="L17" s="110">
        <v>0</v>
      </c>
      <c r="M17" s="111">
        <f t="shared" si="0"/>
        <v>78058120.4876065</v>
      </c>
      <c r="N17" s="111"/>
      <c r="O17" s="116">
        <f t="shared" si="1"/>
        <v>78058120.4876065</v>
      </c>
      <c r="P17" s="113"/>
      <c r="Q17" s="114"/>
      <c r="R17" s="115"/>
    </row>
    <row r="18" spans="1:18" ht="18" customHeight="1">
      <c r="A18" s="109" t="s">
        <v>14</v>
      </c>
      <c r="B18" s="110">
        <v>1363869.3658606466</v>
      </c>
      <c r="C18" s="110">
        <v>5181886.48862955</v>
      </c>
      <c r="D18" s="110">
        <v>19380583.756314278</v>
      </c>
      <c r="E18" s="110">
        <v>2313767.922954163</v>
      </c>
      <c r="F18" s="110">
        <v>28082229.602891654</v>
      </c>
      <c r="G18" s="110">
        <v>13909950.069511726</v>
      </c>
      <c r="H18" s="110">
        <v>117373.99154973599</v>
      </c>
      <c r="I18" s="110">
        <v>0</v>
      </c>
      <c r="J18" s="110">
        <v>0</v>
      </c>
      <c r="K18" s="110">
        <v>38357.797002</v>
      </c>
      <c r="L18" s="110">
        <v>0</v>
      </c>
      <c r="M18" s="111">
        <f t="shared" si="0"/>
        <v>70388018.99471375</v>
      </c>
      <c r="N18" s="111"/>
      <c r="O18" s="116">
        <f t="shared" si="1"/>
        <v>70388018.99471375</v>
      </c>
      <c r="P18" s="113"/>
      <c r="Q18" s="114"/>
      <c r="R18" s="115"/>
    </row>
    <row r="19" spans="1:18" ht="18" customHeight="1">
      <c r="A19" s="109" t="s">
        <v>15</v>
      </c>
      <c r="B19" s="110">
        <v>3632345.9641798856</v>
      </c>
      <c r="C19" s="110">
        <v>18261792.016809456</v>
      </c>
      <c r="D19" s="110">
        <v>51615636.33059211</v>
      </c>
      <c r="E19" s="110">
        <v>6162177.835622823</v>
      </c>
      <c r="F19" s="110">
        <v>74790427.81994615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1">
        <f t="shared" si="0"/>
        <v>154462379.96715042</v>
      </c>
      <c r="N19" s="111"/>
      <c r="O19" s="116">
        <f t="shared" si="1"/>
        <v>154462379.96715042</v>
      </c>
      <c r="P19" s="113"/>
      <c r="Q19" s="114"/>
      <c r="R19" s="115"/>
    </row>
    <row r="20" spans="1:18" ht="18" customHeight="1">
      <c r="A20" s="109" t="s">
        <v>16</v>
      </c>
      <c r="B20" s="110">
        <v>5633499.527778989</v>
      </c>
      <c r="C20" s="110">
        <v>31015254.542953376</v>
      </c>
      <c r="D20" s="110">
        <v>80052028.56827943</v>
      </c>
      <c r="E20" s="110">
        <v>9557081.365433544</v>
      </c>
      <c r="F20" s="110">
        <v>115994413.51704611</v>
      </c>
      <c r="G20" s="110">
        <v>3691186.401379884</v>
      </c>
      <c r="H20" s="110">
        <v>0</v>
      </c>
      <c r="I20" s="110">
        <v>0</v>
      </c>
      <c r="J20" s="110">
        <v>0</v>
      </c>
      <c r="K20" s="110">
        <v>712284.0229979999</v>
      </c>
      <c r="L20" s="110">
        <v>0</v>
      </c>
      <c r="M20" s="111">
        <f t="shared" si="0"/>
        <v>246655747.94586936</v>
      </c>
      <c r="N20" s="111"/>
      <c r="O20" s="116">
        <f t="shared" si="1"/>
        <v>246655747.94586936</v>
      </c>
      <c r="P20" s="113"/>
      <c r="Q20" s="114"/>
      <c r="R20" s="115"/>
    </row>
    <row r="21" spans="1:18" ht="18" customHeight="1">
      <c r="A21" s="109" t="s">
        <v>17</v>
      </c>
      <c r="B21" s="110">
        <v>1473466.0113315913</v>
      </c>
      <c r="C21" s="110">
        <v>2617882.7153565795</v>
      </c>
      <c r="D21" s="110">
        <v>20937952.093875244</v>
      </c>
      <c r="E21" s="110">
        <v>2499695.7024772656</v>
      </c>
      <c r="F21" s="110">
        <v>30338837.338838305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1">
        <f t="shared" si="0"/>
        <v>57867833.86187898</v>
      </c>
      <c r="N21" s="111"/>
      <c r="O21" s="116">
        <f t="shared" si="1"/>
        <v>57867833.86187898</v>
      </c>
      <c r="P21" s="113"/>
      <c r="Q21" s="114"/>
      <c r="R21" s="115"/>
    </row>
    <row r="22" spans="1:18" ht="18" customHeight="1">
      <c r="A22" s="109" t="s">
        <v>18</v>
      </c>
      <c r="B22" s="110">
        <v>2273695.486198807</v>
      </c>
      <c r="C22" s="110">
        <v>7641301.727269629</v>
      </c>
      <c r="D22" s="110">
        <v>32309212.97130454</v>
      </c>
      <c r="E22" s="110">
        <v>3857263.6164554735</v>
      </c>
      <c r="F22" s="110">
        <v>46815655.728290044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1">
        <f t="shared" si="0"/>
        <v>92897129.52951849</v>
      </c>
      <c r="N22" s="111"/>
      <c r="O22" s="116">
        <f t="shared" si="1"/>
        <v>92897129.52951849</v>
      </c>
      <c r="P22" s="113"/>
      <c r="Q22" s="114"/>
      <c r="R22" s="115"/>
    </row>
    <row r="23" spans="1:18" ht="18" customHeight="1">
      <c r="A23" s="109" t="s">
        <v>19</v>
      </c>
      <c r="B23" s="110">
        <v>1277467.7776322297</v>
      </c>
      <c r="C23" s="110">
        <v>4538508.53316056</v>
      </c>
      <c r="D23" s="110">
        <v>18152817.183316477</v>
      </c>
      <c r="E23" s="110">
        <v>2167189.9380391245</v>
      </c>
      <c r="F23" s="110">
        <v>26303210.805769693</v>
      </c>
      <c r="G23" s="110">
        <v>9610290.566623691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1">
        <f t="shared" si="0"/>
        <v>62049484.80454177</v>
      </c>
      <c r="N23" s="111"/>
      <c r="O23" s="116">
        <f t="shared" si="1"/>
        <v>62049484.80454177</v>
      </c>
      <c r="P23" s="113"/>
      <c r="Q23" s="114"/>
      <c r="R23" s="115"/>
    </row>
    <row r="24" spans="1:18" ht="12.75">
      <c r="A24" s="118" t="s">
        <v>1</v>
      </c>
      <c r="B24" s="119">
        <f aca="true" t="shared" si="2" ref="B24:O24">SUM(B6:B23)</f>
        <v>57987643.10632001</v>
      </c>
      <c r="C24" s="119">
        <f t="shared" si="2"/>
        <v>316934953.433</v>
      </c>
      <c r="D24" s="119">
        <f t="shared" si="2"/>
        <v>824004411.40792</v>
      </c>
      <c r="E24" s="119">
        <f t="shared" si="2"/>
        <v>98374486.52016</v>
      </c>
      <c r="F24" s="119">
        <f t="shared" si="2"/>
        <v>1193972347.0617204</v>
      </c>
      <c r="G24" s="119">
        <f t="shared" si="2"/>
        <v>126381830.622</v>
      </c>
      <c r="H24" s="119">
        <f t="shared" si="2"/>
        <v>12534786.633906137</v>
      </c>
      <c r="I24" s="119">
        <f t="shared" si="2"/>
        <v>0</v>
      </c>
      <c r="J24" s="119">
        <f t="shared" si="2"/>
        <v>0</v>
      </c>
      <c r="K24" s="119">
        <f t="shared" si="2"/>
        <v>750641.82</v>
      </c>
      <c r="L24" s="119">
        <f t="shared" si="2"/>
        <v>6499998.000000001</v>
      </c>
      <c r="M24" s="119">
        <f t="shared" si="2"/>
        <v>2637441098.6050262</v>
      </c>
      <c r="N24" s="119">
        <f t="shared" si="2"/>
        <v>35250872.08</v>
      </c>
      <c r="O24" s="120">
        <f t="shared" si="2"/>
        <v>2672691970.685026</v>
      </c>
      <c r="P24" s="121"/>
      <c r="Q24" s="113"/>
      <c r="R24" s="115"/>
    </row>
    <row r="25" ht="12.75">
      <c r="Q25" s="122"/>
    </row>
    <row r="26" spans="2:17" ht="12.75"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22"/>
    </row>
    <row r="27" spans="1:15" ht="12.75">
      <c r="A27" s="123" t="s">
        <v>32</v>
      </c>
      <c r="O27" s="122"/>
    </row>
    <row r="28" spans="1:15" ht="12.75">
      <c r="A28" s="113" t="s">
        <v>33</v>
      </c>
      <c r="O28" s="122"/>
    </row>
    <row r="29" ht="12.75">
      <c r="A29" s="49" t="s">
        <v>34</v>
      </c>
    </row>
    <row r="30" ht="12.75">
      <c r="A30" s="113" t="s">
        <v>56</v>
      </c>
    </row>
    <row r="31" ht="12.75">
      <c r="A31" s="113"/>
    </row>
    <row r="32" ht="12.75">
      <c r="A32" s="113"/>
    </row>
    <row r="33" ht="12.75">
      <c r="A33" s="113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70" zoomScaleNormal="70" zoomScalePageLayoutView="0" workbookViewId="0" topLeftCell="A16">
      <selection activeCell="A27" sqref="A27:C30"/>
    </sheetView>
  </sheetViews>
  <sheetFormatPr defaultColWidth="11.421875" defaultRowHeight="12.75" customHeight="1"/>
  <cols>
    <col min="1" max="1" width="15.57421875" style="50" customWidth="1"/>
    <col min="2" max="2" width="17.00390625" style="50" customWidth="1"/>
    <col min="3" max="3" width="15.140625" style="50" customWidth="1"/>
    <col min="4" max="5" width="14.28125" style="50" customWidth="1"/>
    <col min="6" max="6" width="15.140625" style="50" customWidth="1"/>
    <col min="7" max="12" width="14.28125" style="50" customWidth="1"/>
    <col min="13" max="13" width="15.421875" style="50" customWidth="1"/>
    <col min="14" max="14" width="14.8515625" style="50" customWidth="1"/>
    <col min="15" max="15" width="16.8515625" style="50" customWidth="1"/>
    <col min="16" max="16" width="20.00390625" style="50" bestFit="1" customWidth="1"/>
    <col min="17" max="16384" width="11.421875" style="50" customWidth="1"/>
  </cols>
  <sheetData>
    <row r="2" s="36" customFormat="1" ht="12.75">
      <c r="A2" s="35" t="s">
        <v>49</v>
      </c>
    </row>
    <row r="3" s="38" customFormat="1" ht="12.75">
      <c r="A3" s="37" t="s">
        <v>35</v>
      </c>
    </row>
    <row r="5" spans="1:15" s="38" customFormat="1" ht="29.25" customHeight="1">
      <c r="A5" s="39" t="s">
        <v>0</v>
      </c>
      <c r="B5" s="39" t="s">
        <v>20</v>
      </c>
      <c r="C5" s="39" t="s">
        <v>21</v>
      </c>
      <c r="D5" s="39" t="s">
        <v>22</v>
      </c>
      <c r="E5" s="39" t="s">
        <v>23</v>
      </c>
      <c r="F5" s="39" t="s">
        <v>24</v>
      </c>
      <c r="G5" s="39" t="s">
        <v>25</v>
      </c>
      <c r="H5" s="39" t="s">
        <v>26</v>
      </c>
      <c r="I5" s="39" t="s">
        <v>27</v>
      </c>
      <c r="J5" s="39" t="s">
        <v>28</v>
      </c>
      <c r="K5" s="39" t="s">
        <v>29</v>
      </c>
      <c r="L5" s="39" t="s">
        <v>30</v>
      </c>
      <c r="M5" s="40" t="s">
        <v>37</v>
      </c>
      <c r="N5" s="41" t="s">
        <v>36</v>
      </c>
      <c r="O5" s="39" t="s">
        <v>31</v>
      </c>
    </row>
    <row r="6" spans="1:15" s="38" customFormat="1" ht="20.25" customHeight="1">
      <c r="A6" s="42" t="s">
        <v>2</v>
      </c>
      <c r="B6" s="72">
        <v>4210127.520440196</v>
      </c>
      <c r="C6" s="72">
        <v>44823901.68373663</v>
      </c>
      <c r="D6" s="72">
        <v>62233574.48753442</v>
      </c>
      <c r="E6" s="72">
        <v>7505253.7529393425</v>
      </c>
      <c r="F6" s="72">
        <v>88888668.23495619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7291372.756500001</v>
      </c>
      <c r="M6" s="72">
        <f>SUM(B6:L6)</f>
        <v>214952898.4361068</v>
      </c>
      <c r="N6" s="72"/>
      <c r="O6" s="72">
        <f>+M6+N6</f>
        <v>214952898.4361068</v>
      </c>
    </row>
    <row r="7" spans="1:15" s="38" customFormat="1" ht="20.25" customHeight="1">
      <c r="A7" s="42" t="s">
        <v>4</v>
      </c>
      <c r="B7" s="72">
        <v>2534478.097116437</v>
      </c>
      <c r="C7" s="72">
        <v>8953713.560619868</v>
      </c>
      <c r="D7" s="72">
        <v>37464335.86112105</v>
      </c>
      <c r="E7" s="72">
        <v>4518129.476547742</v>
      </c>
      <c r="F7" s="72">
        <v>53510584.092662096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f aca="true" t="shared" si="0" ref="M7:M23">SUM(B7:L7)</f>
        <v>106981241.0880672</v>
      </c>
      <c r="N7" s="72"/>
      <c r="O7" s="72">
        <f aca="true" t="shared" si="1" ref="O7:O23">+M7+N7</f>
        <v>106981241.0880672</v>
      </c>
    </row>
    <row r="8" spans="1:15" s="38" customFormat="1" ht="20.25" customHeight="1">
      <c r="A8" s="42" t="s">
        <v>3</v>
      </c>
      <c r="B8" s="72">
        <v>7168018.822415601</v>
      </c>
      <c r="C8" s="72">
        <v>43973143.268938445</v>
      </c>
      <c r="D8" s="72">
        <v>105956750.9884376</v>
      </c>
      <c r="E8" s="72">
        <v>12778187.811862202</v>
      </c>
      <c r="F8" s="72">
        <v>151338800.05159628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t="shared" si="0"/>
        <v>321214900.9432501</v>
      </c>
      <c r="N8" s="72"/>
      <c r="O8" s="72">
        <f t="shared" si="1"/>
        <v>321214900.9432501</v>
      </c>
    </row>
    <row r="9" spans="1:15" s="38" customFormat="1" ht="20.25" customHeight="1">
      <c r="A9" s="42" t="s">
        <v>5</v>
      </c>
      <c r="B9" s="72">
        <v>8528275.417553073</v>
      </c>
      <c r="C9" s="72">
        <v>55216296.14092577</v>
      </c>
      <c r="D9" s="72">
        <v>126063892.5713597</v>
      </c>
      <c r="E9" s="72">
        <v>15203071.824531863</v>
      </c>
      <c r="F9" s="72">
        <v>180057976.99162015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0"/>
        <v>385069512.94599056</v>
      </c>
      <c r="N9" s="72">
        <v>35250872.08</v>
      </c>
      <c r="O9" s="72">
        <f t="shared" si="1"/>
        <v>420320385.02599055</v>
      </c>
    </row>
    <row r="10" spans="1:15" s="38" customFormat="1" ht="20.25" customHeight="1">
      <c r="A10" s="42" t="s">
        <v>6</v>
      </c>
      <c r="B10" s="72">
        <v>1988375.081715658</v>
      </c>
      <c r="C10" s="72">
        <v>6657357.51417275</v>
      </c>
      <c r="D10" s="72">
        <v>29391909.90209497</v>
      </c>
      <c r="E10" s="72">
        <v>3544609.8655788917</v>
      </c>
      <c r="F10" s="72">
        <v>41980679.23291723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f t="shared" si="0"/>
        <v>83562931.5964795</v>
      </c>
      <c r="N10" s="72"/>
      <c r="O10" s="72">
        <f t="shared" si="1"/>
        <v>83562931.5964795</v>
      </c>
    </row>
    <row r="11" spans="1:15" s="38" customFormat="1" ht="20.25" customHeight="1">
      <c r="A11" s="42" t="s">
        <v>7</v>
      </c>
      <c r="B11" s="72">
        <v>1629640.7443705795</v>
      </c>
      <c r="C11" s="72">
        <v>2441607.48311998</v>
      </c>
      <c r="D11" s="72">
        <v>24089144.131696884</v>
      </c>
      <c r="E11" s="72">
        <v>2905106.1406689505</v>
      </c>
      <c r="F11" s="72">
        <v>34406700.21638152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291958.24350000004</v>
      </c>
      <c r="M11" s="72">
        <f t="shared" si="0"/>
        <v>65764156.95973792</v>
      </c>
      <c r="N11" s="72"/>
      <c r="O11" s="72">
        <f t="shared" si="1"/>
        <v>65764156.95973792</v>
      </c>
    </row>
    <row r="12" spans="1:15" s="38" customFormat="1" ht="20.25" customHeight="1">
      <c r="A12" s="42" t="s">
        <v>8</v>
      </c>
      <c r="B12" s="72">
        <v>7216027.87871457</v>
      </c>
      <c r="C12" s="72">
        <v>28365530.56168566</v>
      </c>
      <c r="D12" s="72">
        <v>106666414.80901131</v>
      </c>
      <c r="E12" s="72">
        <v>12863771.953485835</v>
      </c>
      <c r="F12" s="72">
        <v>152352418.0612442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f t="shared" si="0"/>
        <v>307464163.26414156</v>
      </c>
      <c r="N12" s="44"/>
      <c r="O12" s="72">
        <f t="shared" si="1"/>
        <v>307464163.26414156</v>
      </c>
    </row>
    <row r="13" spans="1:15" s="38" customFormat="1" ht="20.25" customHeight="1">
      <c r="A13" s="42" t="s">
        <v>9</v>
      </c>
      <c r="B13" s="72">
        <v>2287098.0986870243</v>
      </c>
      <c r="C13" s="72">
        <v>4869381.49608064</v>
      </c>
      <c r="D13" s="72">
        <v>33807595.8967759</v>
      </c>
      <c r="E13" s="72">
        <v>4077133.4134592884</v>
      </c>
      <c r="F13" s="72">
        <v>48287635.73739305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f t="shared" si="0"/>
        <v>93328844.6423959</v>
      </c>
      <c r="N13" s="72"/>
      <c r="O13" s="72">
        <f t="shared" si="1"/>
        <v>93328844.6423959</v>
      </c>
    </row>
    <row r="14" spans="1:15" s="38" customFormat="1" ht="20.25" customHeight="1">
      <c r="A14" s="42" t="s">
        <v>10</v>
      </c>
      <c r="B14" s="72">
        <v>4203459.595954227</v>
      </c>
      <c r="C14" s="72">
        <v>27334937.034816317</v>
      </c>
      <c r="D14" s="72">
        <v>62135010.06801029</v>
      </c>
      <c r="E14" s="72">
        <v>7493367.066602727</v>
      </c>
      <c r="F14" s="72">
        <v>88747887.95583843</v>
      </c>
      <c r="G14" s="72">
        <v>13958423.267569354</v>
      </c>
      <c r="H14" s="72">
        <v>79917.89519086799</v>
      </c>
      <c r="I14" s="72">
        <v>0</v>
      </c>
      <c r="J14" s="72">
        <v>0</v>
      </c>
      <c r="K14" s="72">
        <v>0</v>
      </c>
      <c r="L14" s="72">
        <v>0</v>
      </c>
      <c r="M14" s="72">
        <f t="shared" si="0"/>
        <v>203953002.8839822</v>
      </c>
      <c r="N14" s="72"/>
      <c r="O14" s="72">
        <f t="shared" si="1"/>
        <v>203953002.8839822</v>
      </c>
    </row>
    <row r="15" spans="1:15" s="38" customFormat="1" ht="20.25" customHeight="1">
      <c r="A15" s="42" t="s">
        <v>11</v>
      </c>
      <c r="B15" s="72">
        <v>5847769.774193937</v>
      </c>
      <c r="C15" s="72">
        <v>33418205.53737729</v>
      </c>
      <c r="D15" s="72">
        <v>86440995.92266026</v>
      </c>
      <c r="E15" s="72">
        <v>10424623.917212233</v>
      </c>
      <c r="F15" s="72">
        <v>123464304.78627901</v>
      </c>
      <c r="G15" s="72">
        <v>1208352.3122740681</v>
      </c>
      <c r="H15" s="72">
        <v>4899.761164699199</v>
      </c>
      <c r="I15" s="72">
        <v>0</v>
      </c>
      <c r="J15" s="72">
        <v>0</v>
      </c>
      <c r="K15" s="72">
        <v>0</v>
      </c>
      <c r="L15" s="72">
        <v>0</v>
      </c>
      <c r="M15" s="72">
        <f t="shared" si="0"/>
        <v>260809152.0111615</v>
      </c>
      <c r="N15" s="72"/>
      <c r="O15" s="72">
        <f t="shared" si="1"/>
        <v>260809152.0111615</v>
      </c>
    </row>
    <row r="16" spans="1:15" s="38" customFormat="1" ht="20.25" customHeight="1">
      <c r="A16" s="42" t="s">
        <v>12</v>
      </c>
      <c r="B16" s="72">
        <v>1250235.841119</v>
      </c>
      <c r="C16" s="72">
        <v>4993882.727514519</v>
      </c>
      <c r="D16" s="72">
        <v>18480828.660774</v>
      </c>
      <c r="E16" s="72">
        <v>2228753.6881155004</v>
      </c>
      <c r="F16" s="72">
        <v>26396302.33458075</v>
      </c>
      <c r="G16" s="72">
        <v>90984496.46499734</v>
      </c>
      <c r="H16" s="72">
        <v>13688105.265235282</v>
      </c>
      <c r="I16" s="72">
        <v>0</v>
      </c>
      <c r="J16" s="72">
        <v>0</v>
      </c>
      <c r="K16" s="72">
        <v>0</v>
      </c>
      <c r="L16" s="72">
        <v>0</v>
      </c>
      <c r="M16" s="72">
        <f t="shared" si="0"/>
        <v>158022604.98233637</v>
      </c>
      <c r="N16" s="72"/>
      <c r="O16" s="72">
        <f t="shared" si="1"/>
        <v>158022604.98233637</v>
      </c>
    </row>
    <row r="17" spans="1:15" s="38" customFormat="1" ht="20.25" customHeight="1">
      <c r="A17" s="42" t="s">
        <v>13</v>
      </c>
      <c r="B17" s="72">
        <v>1815009.0450804897</v>
      </c>
      <c r="C17" s="72">
        <v>9216549.49364695</v>
      </c>
      <c r="D17" s="72">
        <v>26829234.99446764</v>
      </c>
      <c r="E17" s="72">
        <v>3235556.0208268757</v>
      </c>
      <c r="F17" s="72">
        <v>38320391.97585536</v>
      </c>
      <c r="G17" s="72">
        <v>12155219.721716676</v>
      </c>
      <c r="H17" s="72">
        <v>121519.49031693599</v>
      </c>
      <c r="I17" s="72">
        <v>0</v>
      </c>
      <c r="J17" s="72">
        <v>0</v>
      </c>
      <c r="K17" s="72">
        <v>0</v>
      </c>
      <c r="L17" s="72">
        <v>0</v>
      </c>
      <c r="M17" s="72">
        <f t="shared" si="0"/>
        <v>91693480.74191092</v>
      </c>
      <c r="N17" s="72"/>
      <c r="O17" s="72">
        <f t="shared" si="1"/>
        <v>91693480.74191092</v>
      </c>
    </row>
    <row r="18" spans="1:15" s="38" customFormat="1" ht="20.25" customHeight="1">
      <c r="A18" s="42" t="s">
        <v>14</v>
      </c>
      <c r="B18" s="72">
        <v>1568295.8390996736</v>
      </c>
      <c r="C18" s="72">
        <v>5654430.92762205</v>
      </c>
      <c r="D18" s="72">
        <v>23182351.472074904</v>
      </c>
      <c r="E18" s="72">
        <v>2795748.6263720836</v>
      </c>
      <c r="F18" s="72">
        <v>33111521.64849809</v>
      </c>
      <c r="G18" s="72">
        <v>16423539.232338011</v>
      </c>
      <c r="H18" s="72">
        <v>135397.659998352</v>
      </c>
      <c r="I18" s="72">
        <v>0</v>
      </c>
      <c r="J18" s="72">
        <v>0</v>
      </c>
      <c r="K18" s="72">
        <v>44277.99210100001</v>
      </c>
      <c r="L18" s="72">
        <v>0</v>
      </c>
      <c r="M18" s="72">
        <f t="shared" si="0"/>
        <v>82915563.39810418</v>
      </c>
      <c r="N18" s="72"/>
      <c r="O18" s="72">
        <f t="shared" si="1"/>
        <v>82915563.39810418</v>
      </c>
    </row>
    <row r="19" spans="1:15" s="38" customFormat="1" ht="20.25" customHeight="1">
      <c r="A19" s="42" t="s">
        <v>15</v>
      </c>
      <c r="B19" s="72">
        <v>4176787.898010356</v>
      </c>
      <c r="C19" s="72">
        <v>19927113.764500458</v>
      </c>
      <c r="D19" s="72">
        <v>61740752.389913775</v>
      </c>
      <c r="E19" s="72">
        <v>7445820.321256263</v>
      </c>
      <c r="F19" s="72">
        <v>88184766.83936737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f t="shared" si="0"/>
        <v>181475241.21304822</v>
      </c>
      <c r="N19" s="72"/>
      <c r="O19" s="72">
        <f t="shared" si="1"/>
        <v>181475241.21304822</v>
      </c>
    </row>
    <row r="20" spans="1:15" s="38" customFormat="1" ht="20.25" customHeight="1">
      <c r="A20" s="42" t="s">
        <v>16</v>
      </c>
      <c r="B20" s="72">
        <v>6477888.638117912</v>
      </c>
      <c r="C20" s="72">
        <v>33843584.744776376</v>
      </c>
      <c r="D20" s="72">
        <v>95755333.56769036</v>
      </c>
      <c r="E20" s="72">
        <v>11547915.776022444</v>
      </c>
      <c r="F20" s="72">
        <v>136768041.16290772</v>
      </c>
      <c r="G20" s="72">
        <v>4366420.206119592</v>
      </c>
      <c r="H20" s="72">
        <v>0</v>
      </c>
      <c r="I20" s="72">
        <v>0</v>
      </c>
      <c r="J20" s="72">
        <v>0</v>
      </c>
      <c r="K20" s="72">
        <v>822218.917899</v>
      </c>
      <c r="L20" s="72">
        <v>0</v>
      </c>
      <c r="M20" s="72">
        <f t="shared" si="0"/>
        <v>289581403.0135334</v>
      </c>
      <c r="N20" s="72"/>
      <c r="O20" s="72">
        <f t="shared" si="1"/>
        <v>289581403.0135334</v>
      </c>
    </row>
    <row r="21" spans="1:15" s="38" customFormat="1" ht="20.25" customHeight="1">
      <c r="A21" s="42" t="s">
        <v>17</v>
      </c>
      <c r="B21" s="72">
        <v>1694319.6118844687</v>
      </c>
      <c r="C21" s="72">
        <v>2856611.587899579</v>
      </c>
      <c r="D21" s="72">
        <v>25045219.001080923</v>
      </c>
      <c r="E21" s="72">
        <v>3020406.9981341255</v>
      </c>
      <c r="F21" s="72">
        <v>35772268.923823826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f t="shared" si="0"/>
        <v>68388826.12282293</v>
      </c>
      <c r="N21" s="72"/>
      <c r="O21" s="72">
        <f t="shared" si="1"/>
        <v>68388826.12282293</v>
      </c>
    </row>
    <row r="22" spans="1:15" s="38" customFormat="1" ht="20.25" customHeight="1">
      <c r="A22" s="42" t="s">
        <v>18</v>
      </c>
      <c r="B22" s="72">
        <v>2614493.190948053</v>
      </c>
      <c r="C22" s="72">
        <v>8338124.13853013</v>
      </c>
      <c r="D22" s="72">
        <v>38647108.89541058</v>
      </c>
      <c r="E22" s="72">
        <v>4660769.712587134</v>
      </c>
      <c r="F22" s="72">
        <v>55199947.44207526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f t="shared" si="0"/>
        <v>109460443.37955116</v>
      </c>
      <c r="N22" s="72"/>
      <c r="O22" s="72">
        <f t="shared" si="1"/>
        <v>109460443.37955116</v>
      </c>
    </row>
    <row r="23" spans="1:15" s="38" customFormat="1" ht="20.25" customHeight="1">
      <c r="A23" s="42" t="s">
        <v>19</v>
      </c>
      <c r="B23" s="72">
        <v>1468943.7642587505</v>
      </c>
      <c r="C23" s="72">
        <v>4952382.31703656</v>
      </c>
      <c r="D23" s="72">
        <v>21713741.621165395</v>
      </c>
      <c r="E23" s="72">
        <v>2618636.999956505</v>
      </c>
      <c r="F23" s="72">
        <v>31013895.489643406</v>
      </c>
      <c r="G23" s="72">
        <v>11347949.905784952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f t="shared" si="0"/>
        <v>73115550.09784557</v>
      </c>
      <c r="N23" s="72"/>
      <c r="O23" s="72">
        <f t="shared" si="1"/>
        <v>73115550.09784557</v>
      </c>
    </row>
    <row r="24" spans="1:15" s="38" customFormat="1" ht="20.25" customHeight="1">
      <c r="A24" s="45" t="s">
        <v>1</v>
      </c>
      <c r="B24" s="69">
        <f aca="true" t="shared" si="2" ref="B24:L24">SUM(B6:B23)</f>
        <v>66679244.85968</v>
      </c>
      <c r="C24" s="69">
        <f t="shared" si="2"/>
        <v>345836753.9829999</v>
      </c>
      <c r="D24" s="69">
        <f t="shared" si="2"/>
        <v>985644195.2412797</v>
      </c>
      <c r="E24" s="69">
        <f t="shared" si="2"/>
        <v>118866863.36616</v>
      </c>
      <c r="F24" s="69">
        <f t="shared" si="2"/>
        <v>1407802791.1776397</v>
      </c>
      <c r="G24" s="69">
        <f t="shared" si="2"/>
        <v>150444401.1108</v>
      </c>
      <c r="H24" s="69">
        <f t="shared" si="2"/>
        <v>14029840.071906138</v>
      </c>
      <c r="I24" s="69">
        <f t="shared" si="2"/>
        <v>0</v>
      </c>
      <c r="J24" s="69">
        <f t="shared" si="2"/>
        <v>0</v>
      </c>
      <c r="K24" s="69">
        <f t="shared" si="2"/>
        <v>866496.91</v>
      </c>
      <c r="L24" s="69">
        <f t="shared" si="2"/>
        <v>7583331.000000001</v>
      </c>
      <c r="M24" s="69">
        <f>SUM(M6:M23)</f>
        <v>3097753917.720466</v>
      </c>
      <c r="N24" s="69">
        <f>SUM(N6:N23)</f>
        <v>35250872.08</v>
      </c>
      <c r="O24" s="69">
        <f>SUM(O6:O23)</f>
        <v>3133004789.800466</v>
      </c>
    </row>
    <row r="25" s="103" customFormat="1" ht="12.75" customHeight="1"/>
    <row r="26" s="165" customFormat="1" ht="12.75" customHeight="1"/>
    <row r="27" spans="1:15" s="38" customFormat="1" ht="12.75">
      <c r="A27" s="47" t="s">
        <v>32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s="38" customFormat="1" ht="12.75">
      <c r="A28" s="48" t="s">
        <v>33</v>
      </c>
      <c r="O28" s="65"/>
    </row>
    <row r="29" spans="1:15" ht="12.75">
      <c r="A29" s="49" t="s">
        <v>34</v>
      </c>
      <c r="O29" s="71"/>
    </row>
    <row r="30" ht="12.75">
      <c r="A30" s="51" t="s">
        <v>56</v>
      </c>
    </row>
    <row r="31" ht="12.75">
      <c r="A31" s="51"/>
    </row>
    <row r="32" ht="12.75">
      <c r="A32" s="51"/>
    </row>
    <row r="33" ht="12.75">
      <c r="A33" s="51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75" zoomScaleNormal="75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6" sqref="A26"/>
    </sheetView>
  </sheetViews>
  <sheetFormatPr defaultColWidth="11.421875" defaultRowHeight="12.75" customHeight="1"/>
  <cols>
    <col min="1" max="10" width="14.00390625" style="0" customWidth="1"/>
    <col min="11" max="11" width="12.28125" style="0" customWidth="1"/>
    <col min="12" max="14" width="14.00390625" style="0" customWidth="1"/>
    <col min="15" max="15" width="14.421875" style="0" hidden="1" customWidth="1"/>
    <col min="16" max="16" width="14.140625" style="0" customWidth="1"/>
    <col min="17" max="17" width="13.7109375" style="0" bestFit="1" customWidth="1"/>
    <col min="19" max="19" width="11.421875" style="33" customWidth="1"/>
  </cols>
  <sheetData>
    <row r="2" ht="12.75">
      <c r="A2" s="1" t="s">
        <v>50</v>
      </c>
    </row>
    <row r="3" ht="12.75">
      <c r="A3" s="2" t="s">
        <v>35</v>
      </c>
    </row>
    <row r="5" spans="1:16" ht="26.25" customHeight="1">
      <c r="A5" s="3" t="s">
        <v>0</v>
      </c>
      <c r="B5" s="31" t="s">
        <v>20</v>
      </c>
      <c r="C5" s="31" t="s">
        <v>21</v>
      </c>
      <c r="D5" s="31" t="s">
        <v>22</v>
      </c>
      <c r="E5" s="31" t="s">
        <v>23</v>
      </c>
      <c r="F5" s="31" t="s">
        <v>24</v>
      </c>
      <c r="G5" s="31" t="s">
        <v>25</v>
      </c>
      <c r="H5" s="31" t="s">
        <v>26</v>
      </c>
      <c r="I5" s="31" t="s">
        <v>27</v>
      </c>
      <c r="J5" s="31" t="s">
        <v>28</v>
      </c>
      <c r="K5" s="31" t="s">
        <v>29</v>
      </c>
      <c r="L5" s="31" t="s">
        <v>30</v>
      </c>
      <c r="M5" s="31" t="s">
        <v>40</v>
      </c>
      <c r="N5" s="166" t="s">
        <v>38</v>
      </c>
      <c r="O5" s="31" t="s">
        <v>41</v>
      </c>
      <c r="P5" s="31" t="s">
        <v>31</v>
      </c>
    </row>
    <row r="6" spans="1:18" ht="15.75" customHeight="1">
      <c r="A6" s="4" t="s">
        <v>2</v>
      </c>
      <c r="B6" s="26">
        <v>4402433.790940906</v>
      </c>
      <c r="C6" s="26">
        <v>53518897.27238294</v>
      </c>
      <c r="D6" s="26">
        <v>71902910.57620735</v>
      </c>
      <c r="E6" s="26">
        <v>8841393.06315787</v>
      </c>
      <c r="F6" s="26">
        <v>102749584.67596224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8332997.436000001</v>
      </c>
      <c r="M6" s="26">
        <f aca="true" t="shared" si="0" ref="M6:M23">SUM(B6:L6)</f>
        <v>249748216.81465128</v>
      </c>
      <c r="N6" s="26"/>
      <c r="O6" s="26"/>
      <c r="P6" s="26">
        <f aca="true" t="shared" si="1" ref="P6:P23">+M6+N6+O6</f>
        <v>249748216.81465128</v>
      </c>
      <c r="Q6" s="61"/>
      <c r="R6" s="11"/>
    </row>
    <row r="7" spans="1:18" ht="15.75" customHeight="1">
      <c r="A7" s="4" t="s">
        <v>4</v>
      </c>
      <c r="B7" s="26">
        <v>2651763.5035921857</v>
      </c>
      <c r="C7" s="26">
        <v>10761498.230540631</v>
      </c>
      <c r="D7" s="26">
        <v>43311487.463921964</v>
      </c>
      <c r="E7" s="26">
        <v>5325211.2844295</v>
      </c>
      <c r="F7" s="26">
        <v>61895356.32904466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f t="shared" si="0"/>
        <v>123945316.81152895</v>
      </c>
      <c r="N7" s="26"/>
      <c r="O7" s="26"/>
      <c r="P7" s="26">
        <f t="shared" si="1"/>
        <v>123945316.81152895</v>
      </c>
      <c r="Q7" s="61"/>
      <c r="R7" s="11"/>
    </row>
    <row r="8" spans="1:18" ht="15.75" customHeight="1">
      <c r="A8" s="4" t="s">
        <v>3</v>
      </c>
      <c r="B8" s="26">
        <v>7497317.50211215</v>
      </c>
      <c r="C8" s="26">
        <v>52538233.76237901</v>
      </c>
      <c r="D8" s="26">
        <v>122452067.08207324</v>
      </c>
      <c r="E8" s="26">
        <v>15056436.37457734</v>
      </c>
      <c r="F8" s="26">
        <v>174988418.65155178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f t="shared" si="0"/>
        <v>372532473.37269354</v>
      </c>
      <c r="N8" s="26"/>
      <c r="O8" s="26"/>
      <c r="P8" s="26">
        <f t="shared" si="1"/>
        <v>372532473.37269354</v>
      </c>
      <c r="Q8" s="61"/>
      <c r="R8" s="11"/>
    </row>
    <row r="9" spans="1:18" ht="15.75" customHeight="1">
      <c r="A9" s="4" t="s">
        <v>5</v>
      </c>
      <c r="B9" s="26">
        <v>8924689.684920518</v>
      </c>
      <c r="C9" s="26">
        <v>65546938.7217292</v>
      </c>
      <c r="D9" s="26">
        <v>145770003.04787412</v>
      </c>
      <c r="E9" s="26">
        <v>17921870.806261312</v>
      </c>
      <c r="F9" s="26">
        <v>208320940.4028714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f t="shared" si="0"/>
        <v>446484442.66365653</v>
      </c>
      <c r="N9" s="26">
        <v>35250872.08</v>
      </c>
      <c r="O9" s="26"/>
      <c r="P9" s="26">
        <f t="shared" si="1"/>
        <v>481735314.7436565</v>
      </c>
      <c r="Q9" s="61"/>
      <c r="R9" s="11"/>
    </row>
    <row r="10" spans="1:18" ht="15.75" customHeight="1">
      <c r="A10" s="4" t="s">
        <v>6</v>
      </c>
      <c r="B10" s="26">
        <v>2081207.3606071584</v>
      </c>
      <c r="C10" s="26">
        <v>7893074.653111177</v>
      </c>
      <c r="D10" s="26">
        <v>33993365.69218448</v>
      </c>
      <c r="E10" s="26">
        <v>4179255.5728433705</v>
      </c>
      <c r="F10" s="26">
        <v>48580773.62843774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f t="shared" si="0"/>
        <v>96727676.90718393</v>
      </c>
      <c r="N10" s="26"/>
      <c r="O10" s="26"/>
      <c r="P10" s="26">
        <f t="shared" si="1"/>
        <v>96727676.90718393</v>
      </c>
      <c r="Q10" s="61"/>
      <c r="R10" s="11"/>
    </row>
    <row r="11" spans="1:18" ht="15.75" customHeight="1">
      <c r="A11" s="4" t="s">
        <v>7</v>
      </c>
      <c r="B11" s="26">
        <v>1705866.9719711044</v>
      </c>
      <c r="C11" s="26">
        <v>2924070.983295927</v>
      </c>
      <c r="D11" s="26">
        <v>27862744.53951038</v>
      </c>
      <c r="E11" s="26">
        <v>3425538.7114820504</v>
      </c>
      <c r="F11" s="26">
        <v>39819338.01767278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333666.564</v>
      </c>
      <c r="M11" s="26">
        <f t="shared" si="0"/>
        <v>76071225.78793223</v>
      </c>
      <c r="N11" s="26"/>
      <c r="O11" s="26"/>
      <c r="P11" s="26">
        <f t="shared" si="1"/>
        <v>76071225.78793223</v>
      </c>
      <c r="Q11" s="61"/>
      <c r="R11" s="11"/>
    </row>
    <row r="12" spans="1:18" ht="15.75" customHeight="1">
      <c r="A12" s="4" t="s">
        <v>8</v>
      </c>
      <c r="B12" s="26">
        <v>7553134.210960519</v>
      </c>
      <c r="C12" s="26">
        <v>33629142.27844003</v>
      </c>
      <c r="D12" s="26">
        <v>123369664.99900497</v>
      </c>
      <c r="E12" s="26">
        <v>15167241.717835847</v>
      </c>
      <c r="F12" s="26">
        <v>176312091.3568471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f t="shared" si="0"/>
        <v>356031274.5630885</v>
      </c>
      <c r="N12" s="26"/>
      <c r="O12" s="26"/>
      <c r="P12" s="26">
        <f t="shared" si="1"/>
        <v>356031274.5630885</v>
      </c>
      <c r="Q12" s="61"/>
      <c r="R12" s="11"/>
    </row>
    <row r="13" spans="1:18" ht="15.75" customHeight="1">
      <c r="A13" s="4" t="s">
        <v>9</v>
      </c>
      <c r="B13" s="26">
        <v>2394991.4412513385</v>
      </c>
      <c r="C13" s="26">
        <v>5850914.39230537</v>
      </c>
      <c r="D13" s="26">
        <v>39119922.97834352</v>
      </c>
      <c r="E13" s="26">
        <v>4809066.457169292</v>
      </c>
      <c r="F13" s="26">
        <v>55910116.54075098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f t="shared" si="0"/>
        <v>108085011.8098205</v>
      </c>
      <c r="N13" s="26"/>
      <c r="O13" s="26"/>
      <c r="P13" s="26">
        <f t="shared" si="1"/>
        <v>108085011.8098205</v>
      </c>
      <c r="Q13" s="61"/>
      <c r="R13" s="11"/>
    </row>
    <row r="14" spans="1:18" ht="15.75" customHeight="1">
      <c r="A14" s="4" t="s">
        <v>10</v>
      </c>
      <c r="B14" s="26">
        <v>4400618.0112221055</v>
      </c>
      <c r="C14" s="26">
        <v>32530859.82505271</v>
      </c>
      <c r="D14" s="26">
        <v>71878863.44053786</v>
      </c>
      <c r="E14" s="26">
        <v>8836533.209630575</v>
      </c>
      <c r="F14" s="26">
        <v>102726892.57540435</v>
      </c>
      <c r="G14" s="26">
        <v>16020536.53872013</v>
      </c>
      <c r="H14" s="26">
        <v>89419.780419288</v>
      </c>
      <c r="I14" s="26">
        <v>0</v>
      </c>
      <c r="J14" s="26">
        <v>0</v>
      </c>
      <c r="K14" s="26">
        <v>0</v>
      </c>
      <c r="L14" s="26">
        <v>0</v>
      </c>
      <c r="M14" s="26">
        <f t="shared" si="0"/>
        <v>236483723.38098702</v>
      </c>
      <c r="N14" s="26"/>
      <c r="O14" s="26"/>
      <c r="P14" s="26">
        <f t="shared" si="1"/>
        <v>236483723.38098702</v>
      </c>
      <c r="Q14" s="61"/>
      <c r="R14" s="11"/>
    </row>
    <row r="15" spans="1:18" ht="15.75" customHeight="1">
      <c r="A15" s="4" t="s">
        <v>11</v>
      </c>
      <c r="B15" s="26">
        <v>6121685.504307306</v>
      </c>
      <c r="C15" s="26">
        <v>39448277.80543209</v>
      </c>
      <c r="D15" s="26">
        <v>99989932.12914139</v>
      </c>
      <c r="E15" s="26">
        <v>12292585.864883486</v>
      </c>
      <c r="F15" s="26">
        <v>142901214.0263062</v>
      </c>
      <c r="G15" s="26">
        <v>1367960.31768642</v>
      </c>
      <c r="H15" s="26">
        <v>5502.200592679199</v>
      </c>
      <c r="I15" s="26">
        <v>0</v>
      </c>
      <c r="J15" s="26">
        <v>0</v>
      </c>
      <c r="K15" s="26">
        <v>0</v>
      </c>
      <c r="L15" s="26">
        <v>0</v>
      </c>
      <c r="M15" s="26">
        <f t="shared" si="0"/>
        <v>302127157.84834963</v>
      </c>
      <c r="N15" s="26"/>
      <c r="O15" s="26"/>
      <c r="P15" s="26">
        <f t="shared" si="1"/>
        <v>302127157.84834963</v>
      </c>
      <c r="Q15" s="61"/>
      <c r="R15" s="11"/>
    </row>
    <row r="16" spans="1:18" ht="15.75" customHeight="1">
      <c r="A16" s="4" t="s">
        <v>12</v>
      </c>
      <c r="B16" s="26">
        <v>1309026.1687705219</v>
      </c>
      <c r="C16" s="26">
        <v>5899056.469434769</v>
      </c>
      <c r="D16" s="26">
        <v>21381563.990217157</v>
      </c>
      <c r="E16" s="26">
        <v>2628513.5312715108</v>
      </c>
      <c r="F16" s="26">
        <v>30558193.473581143</v>
      </c>
      <c r="G16" s="26">
        <v>105484012.04107954</v>
      </c>
      <c r="H16" s="26">
        <v>15049456.771622362</v>
      </c>
      <c r="I16" s="26">
        <v>0</v>
      </c>
      <c r="J16" s="26">
        <v>0</v>
      </c>
      <c r="K16" s="26">
        <v>0</v>
      </c>
      <c r="L16" s="26">
        <v>0</v>
      </c>
      <c r="M16" s="26">
        <f t="shared" si="0"/>
        <v>182309822.445977</v>
      </c>
      <c r="N16" s="26"/>
      <c r="O16" s="26"/>
      <c r="P16" s="26">
        <f t="shared" si="1"/>
        <v>182309822.445977</v>
      </c>
      <c r="Q16" s="61"/>
      <c r="R16" s="11"/>
    </row>
    <row r="17" spans="1:18" ht="15.75" customHeight="1">
      <c r="A17" s="4" t="s">
        <v>13</v>
      </c>
      <c r="B17" s="26">
        <v>1899982.5624575897</v>
      </c>
      <c r="C17" s="26">
        <v>10898905.91516302</v>
      </c>
      <c r="D17" s="26">
        <v>31033497.83644251</v>
      </c>
      <c r="E17" s="26">
        <v>3815303.979442703</v>
      </c>
      <c r="F17" s="26">
        <v>44351094.030602</v>
      </c>
      <c r="G17" s="26">
        <v>13885856.488749923</v>
      </c>
      <c r="H17" s="26">
        <v>135831.562686336</v>
      </c>
      <c r="I17" s="26">
        <v>0</v>
      </c>
      <c r="J17" s="26">
        <v>0</v>
      </c>
      <c r="K17" s="26">
        <v>0</v>
      </c>
      <c r="L17" s="26">
        <v>0</v>
      </c>
      <c r="M17" s="26">
        <f t="shared" si="0"/>
        <v>106020472.37554409</v>
      </c>
      <c r="N17" s="26"/>
      <c r="O17" s="26"/>
      <c r="P17" s="26">
        <f t="shared" si="1"/>
        <v>106020472.37554409</v>
      </c>
      <c r="Q17" s="61"/>
      <c r="R17" s="11"/>
    </row>
    <row r="18" spans="1:18" ht="15.75" customHeight="1">
      <c r="A18" s="4" t="s">
        <v>14</v>
      </c>
      <c r="B18" s="26">
        <v>1642206.4628205732</v>
      </c>
      <c r="C18" s="26">
        <v>6824079.681308599</v>
      </c>
      <c r="D18" s="26">
        <v>26823657.777246144</v>
      </c>
      <c r="E18" s="26">
        <v>3297548.753466526</v>
      </c>
      <c r="F18" s="26">
        <v>38335832.553299785</v>
      </c>
      <c r="G18" s="26">
        <v>18818187.341834698</v>
      </c>
      <c r="H18" s="26">
        <v>151279.85058547198</v>
      </c>
      <c r="I18" s="26">
        <v>0</v>
      </c>
      <c r="J18" s="26">
        <v>0</v>
      </c>
      <c r="K18" s="26">
        <v>44134.15361394001</v>
      </c>
      <c r="L18" s="26">
        <v>0</v>
      </c>
      <c r="M18" s="26">
        <f t="shared" si="0"/>
        <v>95936926.57417575</v>
      </c>
      <c r="N18" s="26"/>
      <c r="O18" s="26"/>
      <c r="P18" s="26">
        <f t="shared" si="1"/>
        <v>95936926.57417575</v>
      </c>
      <c r="Q18" s="61"/>
      <c r="R18" s="11"/>
    </row>
    <row r="19" spans="1:18" ht="15.75" customHeight="1">
      <c r="A19" s="4" t="s">
        <v>15</v>
      </c>
      <c r="B19" s="26">
        <v>4371244.163905615</v>
      </c>
      <c r="C19" s="26">
        <v>23591208.115841743</v>
      </c>
      <c r="D19" s="26">
        <v>71397574.39502369</v>
      </c>
      <c r="E19" s="26">
        <v>8777874.819977434</v>
      </c>
      <c r="F19" s="26">
        <v>102035924.76995467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f t="shared" si="0"/>
        <v>210173826.26470315</v>
      </c>
      <c r="N19" s="26"/>
      <c r="O19" s="26"/>
      <c r="P19" s="26">
        <f t="shared" si="1"/>
        <v>210173826.26470315</v>
      </c>
      <c r="Q19" s="61"/>
      <c r="R19" s="11"/>
    </row>
    <row r="20" spans="1:18" ht="15.75" customHeight="1">
      <c r="A20" s="4" t="s">
        <v>16</v>
      </c>
      <c r="B20" s="26">
        <v>6778108.317929969</v>
      </c>
      <c r="C20" s="26">
        <v>40282590.741810046</v>
      </c>
      <c r="D20" s="26">
        <v>110708129.07057115</v>
      </c>
      <c r="E20" s="26">
        <v>13611494.613161895</v>
      </c>
      <c r="F20" s="26">
        <v>158211630.31824398</v>
      </c>
      <c r="G20" s="26">
        <v>4907049.838512192</v>
      </c>
      <c r="H20" s="26">
        <v>0</v>
      </c>
      <c r="I20" s="26">
        <v>0</v>
      </c>
      <c r="J20" s="26">
        <v>0</v>
      </c>
      <c r="K20" s="26">
        <v>822362.75638606</v>
      </c>
      <c r="L20" s="26">
        <v>0</v>
      </c>
      <c r="M20" s="26">
        <f t="shared" si="0"/>
        <v>335321365.65661526</v>
      </c>
      <c r="N20" s="26"/>
      <c r="O20" s="26"/>
      <c r="P20" s="26">
        <f t="shared" si="1"/>
        <v>335321365.65661526</v>
      </c>
      <c r="Q20" s="61"/>
      <c r="R20" s="11"/>
    </row>
    <row r="21" spans="1:18" ht="15.75" customHeight="1">
      <c r="A21" s="4" t="s">
        <v>17</v>
      </c>
      <c r="B21" s="26">
        <v>1773482.7822703547</v>
      </c>
      <c r="C21" s="26">
        <v>3398634.121423815</v>
      </c>
      <c r="D21" s="26">
        <v>28967165.113454916</v>
      </c>
      <c r="E21" s="26">
        <v>3561313.3898148565</v>
      </c>
      <c r="F21" s="26">
        <v>41397732.48020064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f t="shared" si="0"/>
        <v>79098327.88716458</v>
      </c>
      <c r="N21" s="26"/>
      <c r="O21" s="26"/>
      <c r="P21" s="26">
        <f t="shared" si="1"/>
        <v>79098327.88716458</v>
      </c>
      <c r="Q21" s="61"/>
      <c r="R21" s="11"/>
    </row>
    <row r="22" spans="1:18" ht="15.75" customHeight="1">
      <c r="A22" s="4" t="s">
        <v>18</v>
      </c>
      <c r="B22" s="26">
        <v>2737707.931805092</v>
      </c>
      <c r="C22" s="26">
        <v>10000717.753832612</v>
      </c>
      <c r="D22" s="26">
        <v>44717410.46900246</v>
      </c>
      <c r="E22" s="26">
        <v>5497330.315895164</v>
      </c>
      <c r="F22" s="26">
        <v>63909071.977684446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f t="shared" si="0"/>
        <v>126862238.44821978</v>
      </c>
      <c r="N22" s="26"/>
      <c r="O22" s="26"/>
      <c r="P22" s="26">
        <f t="shared" si="1"/>
        <v>126862238.44821978</v>
      </c>
      <c r="Q22" s="61"/>
      <c r="R22" s="11"/>
    </row>
    <row r="23" spans="1:18" ht="15.75" customHeight="1">
      <c r="A23" s="4" t="s">
        <v>19</v>
      </c>
      <c r="B23" s="26">
        <v>1538998.9071549913</v>
      </c>
      <c r="C23" s="26">
        <v>5985244.657516299</v>
      </c>
      <c r="D23" s="26">
        <v>25138560.494322535</v>
      </c>
      <c r="E23" s="26">
        <v>3090159.724699252</v>
      </c>
      <c r="F23" s="26">
        <v>35928952.61306393</v>
      </c>
      <c r="G23" s="26">
        <v>12934376.884617083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f t="shared" si="0"/>
        <v>84616293.2813741</v>
      </c>
      <c r="N23" s="26"/>
      <c r="O23" s="26"/>
      <c r="P23" s="26">
        <f t="shared" si="1"/>
        <v>84616293.2813741</v>
      </c>
      <c r="Q23" s="61"/>
      <c r="R23" s="11"/>
    </row>
    <row r="24" spans="1:16" ht="15.75" customHeight="1">
      <c r="A24" s="6" t="s">
        <v>1</v>
      </c>
      <c r="B24" s="32">
        <f aca="true" t="shared" si="2" ref="B24:L24">SUM(B6:B23)</f>
        <v>69784465.279</v>
      </c>
      <c r="C24" s="32">
        <f t="shared" si="2"/>
        <v>411522345.3810001</v>
      </c>
      <c r="D24" s="32">
        <f t="shared" si="2"/>
        <v>1139818521.0950797</v>
      </c>
      <c r="E24" s="32">
        <f t="shared" si="2"/>
        <v>140134672.19</v>
      </c>
      <c r="F24" s="32">
        <f t="shared" si="2"/>
        <v>1628933158.4214797</v>
      </c>
      <c r="G24" s="32">
        <f t="shared" si="2"/>
        <v>173417979.45119998</v>
      </c>
      <c r="H24" s="32">
        <f t="shared" si="2"/>
        <v>15431490.165906137</v>
      </c>
      <c r="I24" s="32">
        <f t="shared" si="2"/>
        <v>0</v>
      </c>
      <c r="J24" s="32">
        <f t="shared" si="2"/>
        <v>0</v>
      </c>
      <c r="K24" s="32">
        <f t="shared" si="2"/>
        <v>866496.91</v>
      </c>
      <c r="L24" s="32">
        <f t="shared" si="2"/>
        <v>8666664</v>
      </c>
      <c r="M24" s="32">
        <f>SUM(M6:M23)</f>
        <v>3588575792.893666</v>
      </c>
      <c r="N24" s="32">
        <f>SUM(N6:N23)</f>
        <v>35250872.08</v>
      </c>
      <c r="O24" s="32">
        <f>SUM(O6:O23)</f>
        <v>0</v>
      </c>
      <c r="P24" s="32">
        <f>SUM(P6:P23)</f>
        <v>3623826664.9736657</v>
      </c>
    </row>
    <row r="25" spans="2:16" ht="12.75" customHeight="1"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</row>
    <row r="26" spans="2:14" ht="12.75" customHeight="1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9"/>
    </row>
    <row r="27" spans="1:16" ht="12.75">
      <c r="A27" s="8" t="s">
        <v>32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7" ht="12.75">
      <c r="A28" s="9" t="s">
        <v>33</v>
      </c>
      <c r="N28" s="30"/>
      <c r="O28" s="28"/>
      <c r="P28" s="28"/>
      <c r="Q28" s="28"/>
    </row>
    <row r="29" ht="12.75">
      <c r="A29" s="10" t="s">
        <v>34</v>
      </c>
    </row>
    <row r="30" ht="12.75">
      <c r="A30" s="9" t="s">
        <v>56</v>
      </c>
    </row>
    <row r="31" ht="12.75">
      <c r="A31" s="9"/>
    </row>
    <row r="32" ht="12.75">
      <c r="A32" s="9"/>
    </row>
    <row r="33" ht="12.75">
      <c r="A33" s="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75" zoomScaleNormal="75" zoomScalePageLayoutView="0" workbookViewId="0" topLeftCell="A10">
      <selection activeCell="A27" sqref="A27:C30"/>
    </sheetView>
  </sheetViews>
  <sheetFormatPr defaultColWidth="11.421875" defaultRowHeight="12.75" customHeight="1"/>
  <cols>
    <col min="1" max="12" width="14.140625" style="73" customWidth="1"/>
    <col min="13" max="13" width="15.421875" style="73" customWidth="1"/>
    <col min="14" max="14" width="14.7109375" style="73" customWidth="1"/>
    <col min="15" max="15" width="15.28125" style="73" hidden="1" customWidth="1"/>
    <col min="16" max="16" width="14.28125" style="73" customWidth="1"/>
    <col min="17" max="16384" width="11.421875" style="73" customWidth="1"/>
  </cols>
  <sheetData>
    <row r="2" ht="12">
      <c r="A2" s="12" t="s">
        <v>51</v>
      </c>
    </row>
    <row r="3" ht="12">
      <c r="A3" s="74" t="s">
        <v>35</v>
      </c>
    </row>
    <row r="5" spans="1:16" ht="31.5" customHeight="1">
      <c r="A5" s="75" t="s">
        <v>0</v>
      </c>
      <c r="B5" s="75" t="s">
        <v>20</v>
      </c>
      <c r="C5" s="75" t="s">
        <v>21</v>
      </c>
      <c r="D5" s="75" t="s">
        <v>22</v>
      </c>
      <c r="E5" s="75" t="s">
        <v>23</v>
      </c>
      <c r="F5" s="75" t="s">
        <v>24</v>
      </c>
      <c r="G5" s="75" t="s">
        <v>25</v>
      </c>
      <c r="H5" s="75" t="s">
        <v>26</v>
      </c>
      <c r="I5" s="75" t="s">
        <v>27</v>
      </c>
      <c r="J5" s="75" t="s">
        <v>28</v>
      </c>
      <c r="K5" s="75" t="s">
        <v>29</v>
      </c>
      <c r="L5" s="75" t="s">
        <v>30</v>
      </c>
      <c r="M5" s="75" t="s">
        <v>40</v>
      </c>
      <c r="N5" s="167" t="s">
        <v>38</v>
      </c>
      <c r="O5" s="75" t="s">
        <v>41</v>
      </c>
      <c r="P5" s="75" t="s">
        <v>31</v>
      </c>
    </row>
    <row r="6" spans="1:18" ht="17.25" customHeight="1">
      <c r="A6" s="76" t="s">
        <v>2</v>
      </c>
      <c r="B6" s="77">
        <v>4942621.323554253</v>
      </c>
      <c r="C6" s="77">
        <v>57821348.76231074</v>
      </c>
      <c r="D6" s="77">
        <v>81258506.5494256</v>
      </c>
      <c r="E6" s="77">
        <v>10012740.461603696</v>
      </c>
      <c r="F6" s="77">
        <v>116207412.68510124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9374622.115500001</v>
      </c>
      <c r="M6" s="78">
        <f aca="true" t="shared" si="0" ref="M6:M23">SUM(B6:L6)</f>
        <v>279617251.8974955</v>
      </c>
      <c r="N6" s="79"/>
      <c r="O6" s="80"/>
      <c r="P6" s="77">
        <f aca="true" t="shared" si="1" ref="P6:P23">+M6+N6+O6</f>
        <v>279617251.8974955</v>
      </c>
      <c r="Q6" s="81"/>
      <c r="R6" s="82"/>
    </row>
    <row r="7" spans="1:18" ht="17.25" customHeight="1">
      <c r="A7" s="76" t="s">
        <v>4</v>
      </c>
      <c r="B7" s="77">
        <v>2980049.802822337</v>
      </c>
      <c r="C7" s="77">
        <v>11711731.27919642</v>
      </c>
      <c r="D7" s="77">
        <v>48994094.80301137</v>
      </c>
      <c r="E7" s="77">
        <v>6036854.371887932</v>
      </c>
      <c r="F7" s="77">
        <v>70067790.52148753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8">
        <f t="shared" si="0"/>
        <v>139790520.7784056</v>
      </c>
      <c r="N7" s="77"/>
      <c r="O7" s="80"/>
      <c r="P7" s="77">
        <f t="shared" si="1"/>
        <v>139790520.7784056</v>
      </c>
      <c r="Q7" s="81"/>
      <c r="R7" s="82"/>
    </row>
    <row r="8" spans="1:18" ht="17.25" customHeight="1">
      <c r="A8" s="76" t="s">
        <v>3</v>
      </c>
      <c r="B8" s="77">
        <v>8420942.692864133</v>
      </c>
      <c r="C8" s="77">
        <v>56806795.55424484</v>
      </c>
      <c r="D8" s="77">
        <v>138444632.11421952</v>
      </c>
      <c r="E8" s="77">
        <v>17058959.725633204</v>
      </c>
      <c r="F8" s="77">
        <v>197991007.1896802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8">
        <f t="shared" si="0"/>
        <v>418722337.27664185</v>
      </c>
      <c r="N8" s="77"/>
      <c r="O8" s="80"/>
      <c r="P8" s="77">
        <f t="shared" si="1"/>
        <v>418722337.27664185</v>
      </c>
      <c r="Q8" s="81"/>
      <c r="R8" s="82"/>
    </row>
    <row r="9" spans="1:18" ht="17.25" customHeight="1">
      <c r="A9" s="76" t="s">
        <v>5</v>
      </c>
      <c r="B9" s="77">
        <v>10034049.979557611</v>
      </c>
      <c r="C9" s="77">
        <v>70367975.2867038</v>
      </c>
      <c r="D9" s="77">
        <v>164968288.3507153</v>
      </c>
      <c r="E9" s="77">
        <v>20326358.021044593</v>
      </c>
      <c r="F9" s="77">
        <v>235928056.23835796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8">
        <f t="shared" si="0"/>
        <v>501624727.87637925</v>
      </c>
      <c r="N9" s="125">
        <v>54455384.08</v>
      </c>
      <c r="O9" s="80"/>
      <c r="P9" s="77">
        <f t="shared" si="1"/>
        <v>556080111.9563793</v>
      </c>
      <c r="Q9" s="81"/>
      <c r="R9" s="82"/>
    </row>
    <row r="10" spans="1:18" ht="17.25" customHeight="1">
      <c r="A10" s="76" t="s">
        <v>6</v>
      </c>
      <c r="B10" s="77">
        <v>2340493.905859766</v>
      </c>
      <c r="C10" s="77">
        <v>8462906.768337268</v>
      </c>
      <c r="D10" s="77">
        <v>38479902.352136314</v>
      </c>
      <c r="E10" s="77">
        <v>4741204.172252851</v>
      </c>
      <c r="F10" s="77">
        <v>55032034.64373077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8">
        <f t="shared" si="0"/>
        <v>109056541.84231696</v>
      </c>
      <c r="N10" s="77"/>
      <c r="O10" s="80"/>
      <c r="P10" s="77">
        <f t="shared" si="1"/>
        <v>109056541.84231696</v>
      </c>
      <c r="Q10" s="81"/>
      <c r="R10" s="82"/>
    </row>
    <row r="11" spans="1:18" ht="17.25" customHeight="1">
      <c r="A11" s="76" t="s">
        <v>7</v>
      </c>
      <c r="B11" s="77">
        <v>1918381.5588936568</v>
      </c>
      <c r="C11" s="77">
        <v>3167534.2461863183</v>
      </c>
      <c r="D11" s="77">
        <v>31539978.267836906</v>
      </c>
      <c r="E11" s="77">
        <v>3886119.762498383</v>
      </c>
      <c r="F11" s="77">
        <v>45106896.27774573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375374.88450000004</v>
      </c>
      <c r="M11" s="78">
        <f t="shared" si="0"/>
        <v>85994284.997661</v>
      </c>
      <c r="N11" s="77"/>
      <c r="O11" s="80"/>
      <c r="P11" s="77">
        <f t="shared" si="1"/>
        <v>85994284.997661</v>
      </c>
      <c r="Q11" s="81"/>
      <c r="R11" s="82"/>
    </row>
    <row r="12" spans="1:18" ht="17.25" customHeight="1">
      <c r="A12" s="76" t="s">
        <v>8</v>
      </c>
      <c r="B12" s="77">
        <v>8495478.01816814</v>
      </c>
      <c r="C12" s="77">
        <v>36051838.03672496</v>
      </c>
      <c r="D12" s="77">
        <v>139674032.64397156</v>
      </c>
      <c r="E12" s="77">
        <v>17209474.25555409</v>
      </c>
      <c r="F12" s="77">
        <v>199755544.28579342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8">
        <f t="shared" si="0"/>
        <v>401186367.2402122</v>
      </c>
      <c r="N12" s="77"/>
      <c r="O12" s="80"/>
      <c r="P12" s="77">
        <f t="shared" si="1"/>
        <v>401186367.2402122</v>
      </c>
      <c r="Q12" s="81"/>
      <c r="R12" s="82"/>
    </row>
    <row r="13" spans="1:18" ht="17.25" customHeight="1">
      <c r="A13" s="76" t="s">
        <v>9</v>
      </c>
      <c r="B13" s="77">
        <v>2696095.28002484</v>
      </c>
      <c r="C13" s="77">
        <v>6364919.218517935</v>
      </c>
      <c r="D13" s="77">
        <v>44327240.02798689</v>
      </c>
      <c r="E13" s="77">
        <v>5461446.131995099</v>
      </c>
      <c r="F13" s="77">
        <v>63396066.27764716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8">
        <f t="shared" si="0"/>
        <v>122245766.93617192</v>
      </c>
      <c r="N13" s="77"/>
      <c r="O13" s="80"/>
      <c r="P13" s="77">
        <f t="shared" si="1"/>
        <v>122245766.93617192</v>
      </c>
      <c r="Q13" s="81"/>
      <c r="R13" s="82"/>
    </row>
    <row r="14" spans="1:18" ht="17.25" customHeight="1">
      <c r="A14" s="76" t="s">
        <v>10</v>
      </c>
      <c r="B14" s="77">
        <v>4951736.053603598</v>
      </c>
      <c r="C14" s="77">
        <v>35021172.126900166</v>
      </c>
      <c r="D14" s="77">
        <v>81412126.30999815</v>
      </c>
      <c r="E14" s="77">
        <v>10030755.139893388</v>
      </c>
      <c r="F14" s="77">
        <v>116433095.76659527</v>
      </c>
      <c r="G14" s="77">
        <v>18130102.32051049</v>
      </c>
      <c r="H14" s="77">
        <v>92425.31296267199</v>
      </c>
      <c r="I14" s="77">
        <v>0</v>
      </c>
      <c r="J14" s="77">
        <v>0</v>
      </c>
      <c r="K14" s="77">
        <v>0</v>
      </c>
      <c r="L14" s="77">
        <v>0</v>
      </c>
      <c r="M14" s="78">
        <f t="shared" si="0"/>
        <v>266071413.03046373</v>
      </c>
      <c r="N14" s="77"/>
      <c r="O14" s="80"/>
      <c r="P14" s="77">
        <f t="shared" si="1"/>
        <v>266071413.03046373</v>
      </c>
      <c r="Q14" s="81"/>
      <c r="R14" s="82"/>
    </row>
    <row r="15" spans="1:18" ht="17.25" customHeight="1">
      <c r="A15" s="76" t="s">
        <v>11</v>
      </c>
      <c r="B15" s="77">
        <v>6887304.726880062</v>
      </c>
      <c r="C15" s="77">
        <v>42087758.176412314</v>
      </c>
      <c r="D15" s="77">
        <v>113234708.09694517</v>
      </c>
      <c r="E15" s="77">
        <v>13951687.583458662</v>
      </c>
      <c r="F15" s="77">
        <v>161944207.27830362</v>
      </c>
      <c r="G15" s="77">
        <v>1527898.792301412</v>
      </c>
      <c r="H15" s="77">
        <v>5692.0551254351985</v>
      </c>
      <c r="I15" s="77">
        <v>0</v>
      </c>
      <c r="J15" s="77">
        <v>0</v>
      </c>
      <c r="K15" s="77">
        <v>0</v>
      </c>
      <c r="L15" s="77">
        <v>0</v>
      </c>
      <c r="M15" s="78">
        <f t="shared" si="0"/>
        <v>339639256.70942664</v>
      </c>
      <c r="N15" s="77"/>
      <c r="O15" s="80"/>
      <c r="P15" s="77">
        <f t="shared" si="1"/>
        <v>339639256.70942664</v>
      </c>
      <c r="Q15" s="81"/>
      <c r="R15" s="82"/>
    </row>
    <row r="16" spans="1:18" ht="17.25" customHeight="1">
      <c r="A16" s="76" t="s">
        <v>12</v>
      </c>
      <c r="B16" s="77">
        <v>1473317.554321592</v>
      </c>
      <c r="C16" s="77">
        <v>6298852.631668923</v>
      </c>
      <c r="D16" s="77">
        <v>24223121.737601645</v>
      </c>
      <c r="E16" s="77">
        <v>2984492.108906543</v>
      </c>
      <c r="F16" s="77">
        <v>34643346.24119984</v>
      </c>
      <c r="G16" s="77">
        <v>120315139.91196433</v>
      </c>
      <c r="H16" s="77">
        <v>15500119.602251759</v>
      </c>
      <c r="I16" s="77">
        <v>0</v>
      </c>
      <c r="J16" s="77">
        <v>0</v>
      </c>
      <c r="K16" s="77">
        <v>0</v>
      </c>
      <c r="L16" s="77">
        <v>0</v>
      </c>
      <c r="M16" s="78">
        <f t="shared" si="0"/>
        <v>205438389.78791463</v>
      </c>
      <c r="N16" s="77"/>
      <c r="O16" s="80"/>
      <c r="P16" s="77">
        <f t="shared" si="1"/>
        <v>205438389.78791463</v>
      </c>
      <c r="Q16" s="81"/>
      <c r="R16" s="82"/>
    </row>
    <row r="17" spans="1:18" ht="17.25" customHeight="1">
      <c r="A17" s="76" t="s">
        <v>13</v>
      </c>
      <c r="B17" s="77">
        <v>2137018.0912908306</v>
      </c>
      <c r="C17" s="77">
        <v>11649972.76893514</v>
      </c>
      <c r="D17" s="77">
        <v>35134680.50872211</v>
      </c>
      <c r="E17" s="77">
        <v>4329004.344734457</v>
      </c>
      <c r="F17" s="77">
        <v>50248040.70876074</v>
      </c>
      <c r="G17" s="77">
        <v>15644858.482400507</v>
      </c>
      <c r="H17" s="77">
        <v>140358.125811084</v>
      </c>
      <c r="I17" s="77">
        <v>0</v>
      </c>
      <c r="J17" s="77">
        <v>0</v>
      </c>
      <c r="K17" s="77">
        <v>0</v>
      </c>
      <c r="L17" s="77">
        <v>0</v>
      </c>
      <c r="M17" s="78">
        <f t="shared" si="0"/>
        <v>119283933.03065488</v>
      </c>
      <c r="N17" s="77"/>
      <c r="O17" s="80"/>
      <c r="P17" s="77">
        <f t="shared" si="1"/>
        <v>119283933.03065488</v>
      </c>
      <c r="Q17" s="81"/>
      <c r="R17" s="82"/>
    </row>
    <row r="18" spans="1:18" ht="17.25" customHeight="1">
      <c r="A18" s="76" t="s">
        <v>14</v>
      </c>
      <c r="B18" s="77">
        <v>1848203.8890153598</v>
      </c>
      <c r="C18" s="77">
        <v>7456372.770401025</v>
      </c>
      <c r="D18" s="77">
        <v>30386669.108450722</v>
      </c>
      <c r="E18" s="77">
        <v>3743901.946764794</v>
      </c>
      <c r="F18" s="77">
        <v>43458249.47616701</v>
      </c>
      <c r="G18" s="77">
        <v>21206531.530211795</v>
      </c>
      <c r="H18" s="77">
        <v>156320.516155188</v>
      </c>
      <c r="I18" s="77">
        <v>0</v>
      </c>
      <c r="J18" s="77">
        <v>0</v>
      </c>
      <c r="K18" s="77">
        <v>48097.226402420005</v>
      </c>
      <c r="L18" s="77">
        <v>0</v>
      </c>
      <c r="M18" s="78">
        <f t="shared" si="0"/>
        <v>108304346.4635683</v>
      </c>
      <c r="N18" s="77"/>
      <c r="O18" s="80"/>
      <c r="P18" s="77">
        <f t="shared" si="1"/>
        <v>108304346.4635683</v>
      </c>
      <c r="Q18" s="81"/>
      <c r="R18" s="82"/>
    </row>
    <row r="19" spans="1:18" ht="17.25" customHeight="1">
      <c r="A19" s="76" t="s">
        <v>15</v>
      </c>
      <c r="B19" s="77">
        <v>4915696.591878893</v>
      </c>
      <c r="C19" s="77">
        <v>25252202.71507815</v>
      </c>
      <c r="D19" s="77">
        <v>80818589.47889505</v>
      </c>
      <c r="E19" s="77">
        <v>9957870.047344483</v>
      </c>
      <c r="F19" s="77">
        <v>115582636.75704974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8">
        <f t="shared" si="0"/>
        <v>236526995.59024632</v>
      </c>
      <c r="N19" s="77"/>
      <c r="O19" s="80"/>
      <c r="P19" s="77">
        <f t="shared" si="1"/>
        <v>236526995.59024632</v>
      </c>
      <c r="Q19" s="81"/>
      <c r="R19" s="82"/>
    </row>
    <row r="20" spans="1:18" ht="17.25" customHeight="1">
      <c r="A20" s="76" t="s">
        <v>16</v>
      </c>
      <c r="B20" s="77">
        <v>7618599.760456219</v>
      </c>
      <c r="C20" s="77">
        <v>43375454.3426758</v>
      </c>
      <c r="D20" s="77">
        <v>125255549.12317154</v>
      </c>
      <c r="E20" s="77">
        <v>15433370.639090935</v>
      </c>
      <c r="F20" s="77">
        <v>179132108.7673159</v>
      </c>
      <c r="G20" s="77">
        <v>5431244.517275183</v>
      </c>
      <c r="H20" s="77">
        <v>0</v>
      </c>
      <c r="I20" s="77">
        <v>0</v>
      </c>
      <c r="J20" s="77">
        <v>0</v>
      </c>
      <c r="K20" s="77">
        <v>902958.0635975801</v>
      </c>
      <c r="L20" s="77">
        <v>0</v>
      </c>
      <c r="M20" s="78">
        <f t="shared" si="0"/>
        <v>377149285.21358305</v>
      </c>
      <c r="N20" s="77"/>
      <c r="O20" s="80"/>
      <c r="P20" s="77">
        <f t="shared" si="1"/>
        <v>377149285.21358305</v>
      </c>
      <c r="Q20" s="81"/>
      <c r="R20" s="82"/>
    </row>
    <row r="21" spans="1:18" ht="17.25" customHeight="1">
      <c r="A21" s="76" t="s">
        <v>17</v>
      </c>
      <c r="B21" s="77">
        <v>1994458.7740932151</v>
      </c>
      <c r="C21" s="77">
        <v>3656252.3492990322</v>
      </c>
      <c r="D21" s="77">
        <v>32790771.287657402</v>
      </c>
      <c r="E21" s="77">
        <v>4040230.001237572</v>
      </c>
      <c r="F21" s="77">
        <v>46895738.10822611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8">
        <f t="shared" si="0"/>
        <v>89377450.52051333</v>
      </c>
      <c r="N21" s="77"/>
      <c r="O21" s="80"/>
      <c r="P21" s="77">
        <f t="shared" si="1"/>
        <v>89377450.52051333</v>
      </c>
      <c r="Q21" s="81"/>
      <c r="R21" s="82"/>
    </row>
    <row r="22" spans="1:18" ht="17.25" customHeight="1">
      <c r="A22" s="76" t="s">
        <v>18</v>
      </c>
      <c r="B22" s="77">
        <v>3080978.905966327</v>
      </c>
      <c r="C22" s="77">
        <v>10859304.528807454</v>
      </c>
      <c r="D22" s="77">
        <v>50654906.85677651</v>
      </c>
      <c r="E22" s="77">
        <v>6241137.038581388</v>
      </c>
      <c r="F22" s="77">
        <v>72445295.06432067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8">
        <f t="shared" si="0"/>
        <v>143281622.39445233</v>
      </c>
      <c r="N22" s="77"/>
      <c r="O22" s="80"/>
      <c r="P22" s="77">
        <f t="shared" si="1"/>
        <v>143281622.39445233</v>
      </c>
      <c r="Q22" s="81"/>
      <c r="R22" s="82"/>
    </row>
    <row r="23" spans="1:18" ht="17.25" customHeight="1">
      <c r="A23" s="76" t="s">
        <v>19</v>
      </c>
      <c r="B23" s="77">
        <v>1733414.0291491637</v>
      </c>
      <c r="C23" s="77">
        <v>6553058.532599693</v>
      </c>
      <c r="D23" s="77">
        <v>28499847.309638474</v>
      </c>
      <c r="E23" s="77">
        <v>3511317.5309579186</v>
      </c>
      <c r="F23" s="77">
        <v>40760495.41443686</v>
      </c>
      <c r="G23" s="77">
        <v>14552362.762536263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8">
        <f t="shared" si="0"/>
        <v>95610495.57931837</v>
      </c>
      <c r="N23" s="83"/>
      <c r="O23" s="80"/>
      <c r="P23" s="77">
        <f t="shared" si="1"/>
        <v>95610495.57931837</v>
      </c>
      <c r="Q23" s="81"/>
      <c r="R23" s="82"/>
    </row>
    <row r="24" spans="1:16" ht="17.25" customHeight="1">
      <c r="A24" s="84" t="s">
        <v>1</v>
      </c>
      <c r="B24" s="85">
        <f aca="true" t="shared" si="2" ref="B24:L24">SUM(B6:B23)</f>
        <v>78468840.9384</v>
      </c>
      <c r="C24" s="85">
        <f t="shared" si="2"/>
        <v>442965450.095</v>
      </c>
      <c r="D24" s="85">
        <f t="shared" si="2"/>
        <v>1290097644.9271605</v>
      </c>
      <c r="E24" s="85">
        <f t="shared" si="2"/>
        <v>158956923.28343996</v>
      </c>
      <c r="F24" s="85">
        <f t="shared" si="2"/>
        <v>1845028021.7019193</v>
      </c>
      <c r="G24" s="85">
        <f t="shared" si="2"/>
        <v>196808138.31719998</v>
      </c>
      <c r="H24" s="85">
        <f t="shared" si="2"/>
        <v>15894915.612306139</v>
      </c>
      <c r="I24" s="85">
        <f t="shared" si="2"/>
        <v>0</v>
      </c>
      <c r="J24" s="85">
        <f t="shared" si="2"/>
        <v>0</v>
      </c>
      <c r="K24" s="85">
        <f t="shared" si="2"/>
        <v>951055.29</v>
      </c>
      <c r="L24" s="85">
        <f t="shared" si="2"/>
        <v>9749997.000000002</v>
      </c>
      <c r="M24" s="85">
        <f>SUM(M6:M23)</f>
        <v>4038920987.165426</v>
      </c>
      <c r="N24" s="85">
        <f>SUM(N6:N23)</f>
        <v>54455384.08</v>
      </c>
      <c r="O24" s="85">
        <f>SUM(O6:O23)</f>
        <v>0</v>
      </c>
      <c r="P24" s="85">
        <f>SUM(P6:P23)</f>
        <v>4093376371.2454257</v>
      </c>
    </row>
    <row r="25" spans="2:18" ht="12.75" customHeight="1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</row>
    <row r="26" spans="2:16" ht="12.75" customHeight="1">
      <c r="B26" s="169"/>
      <c r="C26" s="169"/>
      <c r="D26" s="169"/>
      <c r="E26" s="169"/>
      <c r="F26" s="170"/>
      <c r="G26" s="171"/>
      <c r="H26" s="171"/>
      <c r="I26" s="168"/>
      <c r="J26" s="168"/>
      <c r="K26" s="168"/>
      <c r="L26" s="168"/>
      <c r="M26" s="170"/>
      <c r="N26" s="171"/>
      <c r="O26" s="168"/>
      <c r="P26" s="168"/>
    </row>
    <row r="27" ht="12">
      <c r="A27" s="8" t="s">
        <v>32</v>
      </c>
    </row>
    <row r="28" ht="12">
      <c r="A28" s="9" t="s">
        <v>33</v>
      </c>
    </row>
    <row r="29" ht="12">
      <c r="A29" s="10" t="s">
        <v>34</v>
      </c>
    </row>
    <row r="30" ht="12">
      <c r="A30" s="9" t="s">
        <v>56</v>
      </c>
    </row>
    <row r="31" ht="12">
      <c r="A31" s="9"/>
    </row>
    <row r="32" ht="12">
      <c r="A32" s="9"/>
    </row>
    <row r="33" ht="12">
      <c r="A33" s="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Alejandra Egas</cp:lastModifiedBy>
  <dcterms:created xsi:type="dcterms:W3CDTF">2011-02-15T14:46:32Z</dcterms:created>
  <dcterms:modified xsi:type="dcterms:W3CDTF">2016-06-08T16:18:27Z</dcterms:modified>
  <cp:category/>
  <cp:version/>
  <cp:contentType/>
  <cp:contentStatus/>
</cp:coreProperties>
</file>