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8" windowWidth="11580" windowHeight="5856" tabRatio="712" firstSheet="8" activeTab="12"/>
  </bookViews>
  <sheets>
    <sheet name="DATOS" sheetId="1" r:id="rId1"/>
    <sheet name="CONDICIONES" sheetId="2" r:id="rId2"/>
    <sheet name="FLUJO MENSUAL" sheetId="3" r:id="rId3"/>
    <sheet name="FLUJO ANUAL" sheetId="4" r:id="rId4"/>
    <sheet name="PAGOS MENSUALES" sheetId="5" r:id="rId5"/>
    <sheet name="PAGOS ANUALES" sheetId="6" r:id="rId6"/>
    <sheet name="PAGOS A PROVINCIA U OTROS" sheetId="7" r:id="rId7"/>
    <sheet name="RETENCIONES PARTICIPACIÓN" sheetId="8" r:id="rId8"/>
    <sheet name="STOCK X ORIGEN" sheetId="9" r:id="rId9"/>
    <sheet name="STOCK DESAG. X MUN" sheetId="10" r:id="rId10"/>
    <sheet name="STOCK x MUNICIPIO" sheetId="11" r:id="rId11"/>
    <sheet name="STOCK X TIPO DEUDA" sheetId="12" r:id="rId12"/>
    <sheet name="COMPARATIVA 2011-2015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_xlnm.Print_Area" localSheetId="12">'COMPARATIVA 2011-2015'!$A$1:$L$65</definedName>
    <definedName name="_xlnm.Print_Area" localSheetId="3">'FLUJO ANUAL'!$A$11:$AS$89</definedName>
    <definedName name="_xlnm.Print_Area" localSheetId="2">'FLUJO MENSUAL'!$A$81:$AC$154</definedName>
    <definedName name="_xlnm.Print_Area" localSheetId="6">'PAGOS A PROVINCIA U OTROS'!$A$1:$I$73</definedName>
    <definedName name="_xlnm.Print_Area" localSheetId="5">'PAGOS ANUALES'!$A$1:$AE$90</definedName>
    <definedName name="_xlnm.Print_Area" localSheetId="4">'PAGOS MENSUALES'!$A$1:$AC$89</definedName>
    <definedName name="_xlnm.Print_Area" localSheetId="7">'RETENCIONES PARTICIPACIÓN'!$A$1:$J$79</definedName>
    <definedName name="_xlnm.Print_Area" localSheetId="10">'STOCK x MUNICIPIO'!$A$1:$M$64</definedName>
    <definedName name="_xlnm.Print_Area" localSheetId="8">'STOCK X ORIGEN'!$A$1:$K$86</definedName>
    <definedName name="_xlnm.Print_Area" localSheetId="11">'STOCK X TIPO DEUDA'!$A$1:$L$76</definedName>
    <definedName name="_xlnm.Print_Titles" localSheetId="3">'FLUJO ANUAL'!$A:$A,'FLUJO ANUAL'!$1:$10</definedName>
    <definedName name="_xlnm.Print_Titles" localSheetId="2">'FLUJO MENSUAL'!$A:$A,'FLUJO MENSUAL'!$1:$10</definedName>
  </definedNames>
  <calcPr fullCalcOnLoad="1"/>
</workbook>
</file>

<file path=xl/sharedStrings.xml><?xml version="1.0" encoding="utf-8"?>
<sst xmlns="http://schemas.openxmlformats.org/spreadsheetml/2006/main" count="2927" uniqueCount="553">
  <si>
    <t>CONCEPTO</t>
  </si>
  <si>
    <t>Capital</t>
  </si>
  <si>
    <t>Intereses</t>
  </si>
  <si>
    <t>Maipú</t>
  </si>
  <si>
    <t>San Rafael</t>
  </si>
  <si>
    <t>Malargue</t>
  </si>
  <si>
    <t>Tupungato</t>
  </si>
  <si>
    <t>Rivadavia</t>
  </si>
  <si>
    <t>Luján</t>
  </si>
  <si>
    <t>Lavalle</t>
  </si>
  <si>
    <t>Santa Rosa</t>
  </si>
  <si>
    <t>Tunuyán</t>
  </si>
  <si>
    <t>San Martín</t>
  </si>
  <si>
    <t>Las Heras</t>
  </si>
  <si>
    <t>La Paz</t>
  </si>
  <si>
    <t>Junín</t>
  </si>
  <si>
    <t>Nº 2175/07</t>
  </si>
  <si>
    <t>Nº 1088/07</t>
  </si>
  <si>
    <t>Nº 1022/07</t>
  </si>
  <si>
    <t>Guaymallén</t>
  </si>
  <si>
    <t>DECRETO</t>
  </si>
  <si>
    <t>FECHA CONVENIO</t>
  </si>
  <si>
    <t>MUNICIPALIDAD</t>
  </si>
  <si>
    <t>Nº 2375/06</t>
  </si>
  <si>
    <t>Nº 2651/07</t>
  </si>
  <si>
    <t>Nº 2746/07</t>
  </si>
  <si>
    <t>Nº 2679/07</t>
  </si>
  <si>
    <t>Nº 2678/07</t>
  </si>
  <si>
    <t>Nº 3105/07</t>
  </si>
  <si>
    <t>Nº 188/08</t>
  </si>
  <si>
    <t>Nº 541/08</t>
  </si>
  <si>
    <t>Amortización</t>
  </si>
  <si>
    <t>Nº 1445/04</t>
  </si>
  <si>
    <t>Nº 3316/08</t>
  </si>
  <si>
    <t>Nº 3560/08</t>
  </si>
  <si>
    <t>Nº 1265/04</t>
  </si>
  <si>
    <t>General Alvear</t>
  </si>
  <si>
    <t>Godoy Cruz</t>
  </si>
  <si>
    <t>CUC</t>
  </si>
  <si>
    <t>Otros</t>
  </si>
  <si>
    <t>Exp. Provincial</t>
  </si>
  <si>
    <t>Autorización S.H. (Nación)</t>
  </si>
  <si>
    <t>Trámite S.H. (Nación)</t>
  </si>
  <si>
    <t>SI</t>
  </si>
  <si>
    <t>Antes LRF</t>
  </si>
  <si>
    <t xml:space="preserve">S01 : </t>
  </si>
  <si>
    <t xml:space="preserve"> </t>
  </si>
  <si>
    <t>2156-M-07-01027</t>
  </si>
  <si>
    <t>451-M-07-01027</t>
  </si>
  <si>
    <t>861-M-07-01027</t>
  </si>
  <si>
    <t>2113-M-07-01027</t>
  </si>
  <si>
    <t>Nº 3730/08</t>
  </si>
  <si>
    <t>Nº 3903/08</t>
  </si>
  <si>
    <t>1573-A-06-01027</t>
  </si>
  <si>
    <t>862-M-07-01027</t>
  </si>
  <si>
    <t>1119-M-07-01027</t>
  </si>
  <si>
    <t>S01 : 0477108</t>
  </si>
  <si>
    <t>981-M-08-01027</t>
  </si>
  <si>
    <t>S01 : 0477355</t>
  </si>
  <si>
    <t>976-M-08-01027</t>
  </si>
  <si>
    <t>S01 : 0477190</t>
  </si>
  <si>
    <t>975-M-08-01027</t>
  </si>
  <si>
    <t>S01 : 0477177</t>
  </si>
  <si>
    <t>971-M-08-01027</t>
  </si>
  <si>
    <t>974-M-08-01027</t>
  </si>
  <si>
    <t>S01 : 0477146</t>
  </si>
  <si>
    <t>988-M-08-01027</t>
  </si>
  <si>
    <t>S01 : 0477245</t>
  </si>
  <si>
    <t>989-M-08-01027</t>
  </si>
  <si>
    <t>S01 : 0477091</t>
  </si>
  <si>
    <t>977-M-08-01027</t>
  </si>
  <si>
    <t>S01 : 0477221</t>
  </si>
  <si>
    <t>S01 : 0477384</t>
  </si>
  <si>
    <t>979-M-08-01027</t>
  </si>
  <si>
    <t>S01 : 0477401</t>
  </si>
  <si>
    <t>980-M-08-01027</t>
  </si>
  <si>
    <t>S01 : 0477410</t>
  </si>
  <si>
    <t>982-M-08-01027</t>
  </si>
  <si>
    <t>973-M-08-01027</t>
  </si>
  <si>
    <t>985-M-08-01027</t>
  </si>
  <si>
    <t>987-M-08-01027</t>
  </si>
  <si>
    <t>986-M-08-01027</t>
  </si>
  <si>
    <t>983-M-08-01027</t>
  </si>
  <si>
    <t>S01 : 0477315</t>
  </si>
  <si>
    <t>S01 : 0477257</t>
  </si>
  <si>
    <t xml:space="preserve">S01 : 0477341 </t>
  </si>
  <si>
    <t>Nº 3739/08</t>
  </si>
  <si>
    <t xml:space="preserve">00258-A-03-01027 </t>
  </si>
  <si>
    <t>01536-J-06-01027</t>
  </si>
  <si>
    <t>01554-D-06-01027</t>
  </si>
  <si>
    <t>01535-J-06-01027</t>
  </si>
  <si>
    <t>Nº 3999/08</t>
  </si>
  <si>
    <t>O. Mun.</t>
  </si>
  <si>
    <t>San Carlos</t>
  </si>
  <si>
    <t>1.1</t>
  </si>
  <si>
    <t>1.2</t>
  </si>
  <si>
    <t>1.3</t>
  </si>
  <si>
    <t>Adquisición Bienes de Capital</t>
  </si>
  <si>
    <t>Canje Entidades Financieras</t>
  </si>
  <si>
    <t>Préstamo ENOHSA</t>
  </si>
  <si>
    <t>Antec.</t>
  </si>
  <si>
    <t>Refinanciación del F.I.P.</t>
  </si>
  <si>
    <t>Préstamo Banco Nación</t>
  </si>
  <si>
    <t>MONEDA</t>
  </si>
  <si>
    <t>Pesos</t>
  </si>
  <si>
    <t>u$s</t>
  </si>
  <si>
    <t>2.1</t>
  </si>
  <si>
    <t>2.2</t>
  </si>
  <si>
    <t>3.1</t>
  </si>
  <si>
    <t>3.3</t>
  </si>
  <si>
    <t>3.4</t>
  </si>
  <si>
    <t>3.2</t>
  </si>
  <si>
    <t>4.1</t>
  </si>
  <si>
    <t>4.2</t>
  </si>
  <si>
    <t>4.3</t>
  </si>
  <si>
    <t>5.1</t>
  </si>
  <si>
    <t>5.2</t>
  </si>
  <si>
    <t>6.1</t>
  </si>
  <si>
    <t>6.2</t>
  </si>
  <si>
    <t>7.1</t>
  </si>
  <si>
    <t>7.2</t>
  </si>
  <si>
    <t>8.1</t>
  </si>
  <si>
    <t>8.2</t>
  </si>
  <si>
    <t>9.2</t>
  </si>
  <si>
    <t>9.3</t>
  </si>
  <si>
    <t>10.3</t>
  </si>
  <si>
    <t>11.1</t>
  </si>
  <si>
    <t>12.1</t>
  </si>
  <si>
    <t>13.1</t>
  </si>
  <si>
    <t>12.3</t>
  </si>
  <si>
    <t>12.2</t>
  </si>
  <si>
    <t>14.1</t>
  </si>
  <si>
    <t>14.2</t>
  </si>
  <si>
    <t>BANADE</t>
  </si>
  <si>
    <t>15.2</t>
  </si>
  <si>
    <t>15.3</t>
  </si>
  <si>
    <t>15.1</t>
  </si>
  <si>
    <t>16.1</t>
  </si>
  <si>
    <t>16.2</t>
  </si>
  <si>
    <t>16.3</t>
  </si>
  <si>
    <t>17.1</t>
  </si>
  <si>
    <t>17.2</t>
  </si>
  <si>
    <t>17.3</t>
  </si>
  <si>
    <t>18.1</t>
  </si>
  <si>
    <t>10.4</t>
  </si>
  <si>
    <t>10.5</t>
  </si>
  <si>
    <t>2228-M-06-01027</t>
  </si>
  <si>
    <t xml:space="preserve">258-A-03-01027 </t>
  </si>
  <si>
    <t>1589-M-07-01027</t>
  </si>
  <si>
    <t>2582-M-06-01027</t>
  </si>
  <si>
    <t>2582- M-02-01027</t>
  </si>
  <si>
    <t>2029-A-06-01027</t>
  </si>
  <si>
    <t>2542-M-06-01027</t>
  </si>
  <si>
    <t>2098-A-06-01027</t>
  </si>
  <si>
    <t>Nº 2939/08</t>
  </si>
  <si>
    <t>FALTA</t>
  </si>
  <si>
    <t>Nota 026/08</t>
  </si>
  <si>
    <t>Nota 107/09</t>
  </si>
  <si>
    <t>1º Vto.</t>
  </si>
  <si>
    <t>Cuotas</t>
  </si>
  <si>
    <t>Nº 111/07</t>
  </si>
  <si>
    <t>TASA</t>
  </si>
  <si>
    <t>Francés</t>
  </si>
  <si>
    <t>3323-F-06-30091</t>
  </si>
  <si>
    <t>Alemán</t>
  </si>
  <si>
    <t>Refinanciación en dólares</t>
  </si>
  <si>
    <t>Refinanciación en pesos</t>
  </si>
  <si>
    <t>Préstamo BID-BIRF-Catastro</t>
  </si>
  <si>
    <t>Préstamo BID-BIRF-Gas</t>
  </si>
  <si>
    <t>Interes</t>
  </si>
  <si>
    <t>Nota 200/09</t>
  </si>
  <si>
    <t>Nota 202/09</t>
  </si>
  <si>
    <t>Nota 201/09</t>
  </si>
  <si>
    <t>Nota 130/09</t>
  </si>
  <si>
    <t>Nota 141/09</t>
  </si>
  <si>
    <t>904-U-03-91303</t>
  </si>
  <si>
    <t>Nota 210/09</t>
  </si>
  <si>
    <t>Nota 209/09</t>
  </si>
  <si>
    <t>Nota 213/09</t>
  </si>
  <si>
    <t>Nota 169/09</t>
  </si>
  <si>
    <t>MONTO ORIGEN</t>
  </si>
  <si>
    <t>Nota 231/09</t>
  </si>
  <si>
    <t>U.G.E.</t>
  </si>
  <si>
    <t>H30760</t>
  </si>
  <si>
    <t>H30761</t>
  </si>
  <si>
    <t>H30762</t>
  </si>
  <si>
    <t>H30765</t>
  </si>
  <si>
    <t>H30766</t>
  </si>
  <si>
    <t>H30767</t>
  </si>
  <si>
    <t>H30768</t>
  </si>
  <si>
    <t>H30769</t>
  </si>
  <si>
    <t>H30770</t>
  </si>
  <si>
    <t>H30771</t>
  </si>
  <si>
    <t>H30773</t>
  </si>
  <si>
    <t>H30775</t>
  </si>
  <si>
    <t>H30776</t>
  </si>
  <si>
    <t>H30777</t>
  </si>
  <si>
    <t>H30778</t>
  </si>
  <si>
    <t>H30779</t>
  </si>
  <si>
    <t>H30772</t>
  </si>
  <si>
    <t>Nota 283/09</t>
  </si>
  <si>
    <t>(1)</t>
  </si>
  <si>
    <t>(2) + 4,75%</t>
  </si>
  <si>
    <t>(2) + 5,50%</t>
  </si>
  <si>
    <t>PRESTAMOS TOMADOS EN PESOS</t>
  </si>
  <si>
    <t>Nota 369/09</t>
  </si>
  <si>
    <t>Nota 268/09</t>
  </si>
  <si>
    <t>978-M-08-01027</t>
  </si>
  <si>
    <t>Maipu</t>
  </si>
  <si>
    <t>DE LA DEUDA PUBLICA</t>
  </si>
  <si>
    <t>MINISTERIO DE HACIENDA</t>
  </si>
  <si>
    <t>MUNICIPIOS</t>
  </si>
  <si>
    <t xml:space="preserve">DIRECCION GENERAL  </t>
  </si>
  <si>
    <t xml:space="preserve"> GOBIERNO DE MENDOZA</t>
  </si>
  <si>
    <t>CONDICIONES DE LA DEUDA</t>
  </si>
  <si>
    <t>Sist. Amort.</t>
  </si>
  <si>
    <t>Últ.Vto.</t>
  </si>
  <si>
    <t>TOTAL GENERAL</t>
  </si>
  <si>
    <t>DEUDA TOMADA EN PESOS</t>
  </si>
  <si>
    <t>Tunuyan</t>
  </si>
  <si>
    <t>DEUDA TOMADA EN DOLARES</t>
  </si>
  <si>
    <t>ACREEDOR</t>
  </si>
  <si>
    <t>GOBIERNO DE MENDOZA</t>
  </si>
  <si>
    <t>TOTAL SEMEST.</t>
  </si>
  <si>
    <t>SEGUNDO SEMESTRE</t>
  </si>
  <si>
    <t>PRIMER SEMESTRE</t>
  </si>
  <si>
    <t>Amort.</t>
  </si>
  <si>
    <t>TOTAL ANUAL</t>
  </si>
  <si>
    <t>FLUJO MENSUAL DE LA DEUDA</t>
  </si>
  <si>
    <t>San Martin</t>
  </si>
  <si>
    <t xml:space="preserve"> O.Cptos.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</si>
  <si>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</si>
  <si>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</si>
  <si>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</si>
  <si>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</si>
  <si>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</si>
  <si>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</si>
  <si>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</si>
  <si>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</si>
  <si>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</si>
  <si>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</si>
  <si>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</si>
  <si>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</si>
  <si>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FLUJO ANUAL DE LA DEUDA</t>
  </si>
  <si>
    <t>TOTAL DEUDA EN DÓLARES</t>
  </si>
  <si>
    <t>TOTAL DEUDA EN PESOS</t>
  </si>
  <si>
    <t>Refinanciacion en dolares</t>
  </si>
  <si>
    <t>BID - BIRF - Catastro</t>
  </si>
  <si>
    <t>BID - BIRF - Gas</t>
  </si>
  <si>
    <t>Compras Bienes de Capital</t>
  </si>
  <si>
    <t>Guaymallen</t>
  </si>
  <si>
    <t>Junin</t>
  </si>
  <si>
    <t>Lujan</t>
  </si>
  <si>
    <t>Préstamo Banco Nación Arg.</t>
  </si>
  <si>
    <t>Refinanciacion en pesos</t>
  </si>
  <si>
    <t>ENOHSA</t>
  </si>
  <si>
    <t>EN PESOS</t>
  </si>
  <si>
    <t>PRESTAMOS TOMADOS EN DOLARES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</si>
  <si>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</si>
  <si>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</si>
  <si>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</si>
  <si>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</si>
  <si>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</si>
  <si>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</si>
  <si>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</si>
  <si>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</si>
  <si>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</si>
  <si>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</si>
  <si>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TOMADOS EN DOLARES</t>
  </si>
  <si>
    <t>$</t>
  </si>
  <si>
    <t>CER</t>
  </si>
  <si>
    <t>DEUDA CON OTRAS ENTIDADES</t>
  </si>
  <si>
    <t>Orden</t>
  </si>
  <si>
    <t>$ (CER)</t>
  </si>
  <si>
    <t>Periodo Pago</t>
  </si>
  <si>
    <t>Método Amortización</t>
  </si>
  <si>
    <t>Último Vto.</t>
  </si>
  <si>
    <t>Cuatrimestral</t>
  </si>
  <si>
    <t>Mensual</t>
  </si>
  <si>
    <t>Trimestral</t>
  </si>
  <si>
    <t>TOTAL</t>
  </si>
  <si>
    <t>MUNICIPIO</t>
  </si>
  <si>
    <t>TOTAL DE LA DEUDA EN</t>
  </si>
  <si>
    <t>TOTAL DE LA DEUDA</t>
  </si>
  <si>
    <t>PESOS</t>
  </si>
  <si>
    <t>DOLARES</t>
  </si>
  <si>
    <t>PESIFICADA</t>
  </si>
  <si>
    <t>DOLARIZADA</t>
  </si>
  <si>
    <t>PARCIAL</t>
  </si>
  <si>
    <t>PORCENTAJE</t>
  </si>
  <si>
    <t>DEUDA CON LA PROVINCIA</t>
  </si>
  <si>
    <t>Tomada en pesos</t>
  </si>
  <si>
    <t>Tomada en dólares</t>
  </si>
  <si>
    <t>DEUDA CON ENTIDADES FINANCIERAS</t>
  </si>
  <si>
    <t>DATOS</t>
  </si>
  <si>
    <t>Period de pago</t>
  </si>
  <si>
    <t>Cotizacion U$S</t>
  </si>
  <si>
    <t>STOCK DOLARIZADO</t>
  </si>
  <si>
    <t>MONTO ORIGEN AUTORIZADO</t>
  </si>
  <si>
    <t>TOTAL DEUDA</t>
  </si>
  <si>
    <t>14.3</t>
  </si>
  <si>
    <t>Cot. U$S =</t>
  </si>
  <si>
    <t>MONTO RECIBIDO O REFINANCIADO</t>
  </si>
  <si>
    <t>STOCK EN PESOS</t>
  </si>
  <si>
    <t>Refinanciacion en dólares</t>
  </si>
  <si>
    <t>TOTAL SERVICIOS ANUALES</t>
  </si>
  <si>
    <t>Badlar+4</t>
  </si>
  <si>
    <t>Nº 1657/10</t>
  </si>
  <si>
    <t>Nota 351/10</t>
  </si>
  <si>
    <t>10.6</t>
  </si>
  <si>
    <t>15.6</t>
  </si>
  <si>
    <t>9.4</t>
  </si>
  <si>
    <t>1159-M-09-01027</t>
  </si>
  <si>
    <t>Nº 361/10</t>
  </si>
  <si>
    <t>Otras Entidades</t>
  </si>
  <si>
    <t>507-M-10-01027</t>
  </si>
  <si>
    <t>Nota 141/10</t>
  </si>
  <si>
    <t>Prestamo Banco Nación 8 m</t>
  </si>
  <si>
    <t>Prestamo Banco Superville 2.2 m</t>
  </si>
  <si>
    <t>ORIGEN</t>
  </si>
  <si>
    <t>STOCK POR</t>
  </si>
  <si>
    <t>STOCK POR TIPO</t>
  </si>
  <si>
    <t>DE DEUDA</t>
  </si>
  <si>
    <t>156-D-09-02694</t>
  </si>
  <si>
    <t>18.2</t>
  </si>
  <si>
    <t>Porc.</t>
  </si>
  <si>
    <t>Part.</t>
  </si>
  <si>
    <t>1630/10</t>
  </si>
  <si>
    <t>---</t>
  </si>
  <si>
    <t>--</t>
  </si>
  <si>
    <t>Compra Inmueble a la DAABO</t>
  </si>
  <si>
    <t>1.4</t>
  </si>
  <si>
    <t xml:space="preserve">Prestamo Banco Nacion </t>
  </si>
  <si>
    <t>13.2</t>
  </si>
  <si>
    <t>14.4</t>
  </si>
  <si>
    <t>15.4</t>
  </si>
  <si>
    <t>16.4</t>
  </si>
  <si>
    <t>Gral Alvear</t>
  </si>
  <si>
    <t>Semestral</t>
  </si>
  <si>
    <t>Gral. Alvear</t>
  </si>
  <si>
    <t>Banco Supervielle S.A.</t>
  </si>
  <si>
    <t>Banco Nación Argentina</t>
  </si>
  <si>
    <t>Tupungato (DAABO)</t>
  </si>
  <si>
    <t>Maipú (ENOSHA)</t>
  </si>
  <si>
    <t>Capital (Supervielle)</t>
  </si>
  <si>
    <t>Banco Crediccop S.A.</t>
  </si>
  <si>
    <t>Luján (Credicoop)</t>
  </si>
  <si>
    <t>Banco Credicoop C.L.</t>
  </si>
  <si>
    <t>Banco de la Nación Argentina</t>
  </si>
  <si>
    <t>Préstamo de la DAABO</t>
  </si>
  <si>
    <t>N° 2396/10</t>
  </si>
  <si>
    <t>1017-M-10-01027</t>
  </si>
  <si>
    <t>San Martin (Superville)</t>
  </si>
  <si>
    <t>14.5</t>
  </si>
  <si>
    <t>Prestamo Banco Superville 2.5 m</t>
  </si>
  <si>
    <t>San Martín (Superville)</t>
  </si>
  <si>
    <t>S014-11</t>
  </si>
  <si>
    <t>280-M-2010-01027</t>
  </si>
  <si>
    <t>N° 2317/10</t>
  </si>
  <si>
    <t>setiembre-11</t>
  </si>
  <si>
    <t>set-11</t>
  </si>
  <si>
    <t>Porcentaje</t>
  </si>
  <si>
    <t>DEUDA AL</t>
  </si>
  <si>
    <t>Badlar+6,5</t>
  </si>
  <si>
    <t>STOCK AL</t>
  </si>
  <si>
    <t>RETENCIONES DE LA</t>
  </si>
  <si>
    <t>PARTICIPACIÓN MUNICIPAL</t>
  </si>
  <si>
    <t>Intereses EN U$S</t>
  </si>
  <si>
    <t>Amortización EN U$S</t>
  </si>
  <si>
    <t>MONTO EN U$S</t>
  </si>
  <si>
    <t>SALDO POSTERIOR AL PAGO</t>
  </si>
  <si>
    <t>MONTO A RETENER EN PESOS</t>
  </si>
  <si>
    <t>1022/07</t>
  </si>
  <si>
    <t>1088/07</t>
  </si>
  <si>
    <t>2175/07</t>
  </si>
  <si>
    <t>2678/07</t>
  </si>
  <si>
    <t>2679/07</t>
  </si>
  <si>
    <t>3105/07</t>
  </si>
  <si>
    <t xml:space="preserve">San Martín </t>
  </si>
  <si>
    <t>188/08</t>
  </si>
  <si>
    <t>541/08</t>
  </si>
  <si>
    <t>3316/08</t>
  </si>
  <si>
    <t>3730/08</t>
  </si>
  <si>
    <t>3739/08</t>
  </si>
  <si>
    <t>3903/08</t>
  </si>
  <si>
    <t>Interés</t>
  </si>
  <si>
    <t>TOTAL CUOTAS EN PESOS</t>
  </si>
  <si>
    <t>3999/08</t>
  </si>
  <si>
    <t>REFINANCIACION BID-BIRF</t>
  </si>
  <si>
    <t>Cuota</t>
  </si>
  <si>
    <t xml:space="preserve">Amortización </t>
  </si>
  <si>
    <t xml:space="preserve">Intereses </t>
  </si>
  <si>
    <t>CUOTA TOTAL</t>
  </si>
  <si>
    <t>SALDO DE CAPITAL</t>
  </si>
  <si>
    <t>2939/08</t>
  </si>
  <si>
    <t>3560/08</t>
  </si>
  <si>
    <t xml:space="preserve">Santa Rosa </t>
  </si>
  <si>
    <t>CONCEPTOS / MUNICIPIOS</t>
  </si>
  <si>
    <t>Vto.</t>
  </si>
  <si>
    <t>REFINANCIACION DEUDAS EN PESOS</t>
  </si>
  <si>
    <t>Cotización día:</t>
  </si>
  <si>
    <t>COMPRA BIENES DE CAPITAL - LEY 7883</t>
  </si>
  <si>
    <t>CANJE CON ENTIDADES FINANCIERAS</t>
  </si>
  <si>
    <t>PROVINCIA vs. TOTAL (en %)</t>
  </si>
  <si>
    <t>PAGOS DE LOS MUNICIPIOS A LA PROVINCIA</t>
  </si>
  <si>
    <t>TOTALES</t>
  </si>
  <si>
    <t>TOTALES DE SERVICIOS</t>
  </si>
  <si>
    <t>PAGOS DE LOS MUNICIPIOS A OTRAS ENTIDADES</t>
  </si>
  <si>
    <t>CONTROL</t>
  </si>
  <si>
    <t>PAGOS TOTALES DE LOS MUNICIPIOS</t>
  </si>
  <si>
    <t>549-M-2011-01027</t>
  </si>
  <si>
    <t>Nº 1029/11</t>
  </si>
  <si>
    <t>Nota 398-1</t>
  </si>
  <si>
    <t>14,4</t>
  </si>
  <si>
    <t>647-M-11-01027</t>
  </si>
  <si>
    <t>N° 2012/11</t>
  </si>
  <si>
    <t>Nota 413/11</t>
  </si>
  <si>
    <t>2011 vs 2012</t>
  </si>
  <si>
    <t>4.4</t>
  </si>
  <si>
    <t>Banco Nacion Argentina 8 m</t>
  </si>
  <si>
    <t>943-M-11-01027</t>
  </si>
  <si>
    <t>N° 2943/11</t>
  </si>
  <si>
    <t>N° 533-11</t>
  </si>
  <si>
    <t>Badlar + 4</t>
  </si>
  <si>
    <t>set-12</t>
  </si>
  <si>
    <t>Prestamo Banco Nacion Arg.</t>
  </si>
  <si>
    <t>PAGOS MENSUALES</t>
  </si>
  <si>
    <t>PAGOS ANUALES</t>
  </si>
  <si>
    <t>Indice Base al 04-02-02</t>
  </si>
  <si>
    <t>Índice al 04-09-02 (Capitalización)</t>
  </si>
  <si>
    <t>Deuda Refinanciada al 04-02-02</t>
  </si>
  <si>
    <t>Deuda Refinanciada (Capitalizada al 04-09-02)</t>
  </si>
  <si>
    <t>Deuda Capitalizada al 04-09-02 - Residual (Previo Liquidación)</t>
  </si>
  <si>
    <t>Interés (2 %)</t>
  </si>
  <si>
    <t>Amortización (0,6%)</t>
  </si>
  <si>
    <t>Deuda Capitalizada al 04-09-02 - Residual (Posterior al Pago)</t>
  </si>
  <si>
    <t>Banco SUPERVILLE</t>
  </si>
  <si>
    <t>3.5</t>
  </si>
  <si>
    <t>1223-M10-01027</t>
  </si>
  <si>
    <t>N°1146/12</t>
  </si>
  <si>
    <t>AÑO 2022</t>
  </si>
  <si>
    <t>AÑO 2023</t>
  </si>
  <si>
    <t>AÑO 2024</t>
  </si>
  <si>
    <t>AÑO 2025</t>
  </si>
  <si>
    <t>AÑO 2026</t>
  </si>
  <si>
    <t>AÑO 2027</t>
  </si>
  <si>
    <t>AÑO 2028</t>
  </si>
  <si>
    <t>AÑO 2029</t>
  </si>
  <si>
    <t>AÑO 2030</t>
  </si>
  <si>
    <t>Desendeudamiento Canje</t>
  </si>
  <si>
    <t>2012 - 2018</t>
  </si>
  <si>
    <t>2019 - 2026</t>
  </si>
  <si>
    <t>2027 - 2030</t>
  </si>
  <si>
    <t>STOCK DESAGREGADO</t>
  </si>
  <si>
    <t>POR MUNICIPIOS</t>
  </si>
  <si>
    <t>COMPARATIVA STOCK</t>
  </si>
  <si>
    <t>DIC-2011, ACTUAL Y DIC-2015 (Estimado)</t>
  </si>
  <si>
    <t>Godoy Cruz (*)</t>
  </si>
  <si>
    <r>
      <t xml:space="preserve">(*) Desendeudamiento (Condiciones Decreto Nacional Nº 660/2010) </t>
    </r>
    <r>
      <rPr>
        <b/>
        <sz val="9"/>
        <rFont val="Arial"/>
        <family val="2"/>
      </rPr>
      <t>Canje Entidades Financieras</t>
    </r>
  </si>
  <si>
    <t>SALDO ACTUAL</t>
  </si>
  <si>
    <t>Compra Inmueble</t>
  </si>
  <si>
    <t>PRÉSTAMOS OTORGADOS POR ENTIDADES NACIONALES Y BANCA PRIVADA</t>
  </si>
  <si>
    <t>PRÉSTAMOS OTORGADOS POR LA PROVINCIA</t>
  </si>
  <si>
    <t>Nota: Los índices corresponden a cinco días hábiles anteriores</t>
  </si>
  <si>
    <t>TOTAL CUOTAS</t>
  </si>
  <si>
    <t>TOTAL CUOTA POR MUNICIPIO</t>
  </si>
  <si>
    <t>cronograma</t>
  </si>
  <si>
    <t>Tupungato (Dabbo)</t>
  </si>
  <si>
    <t>DEUDA EN DÓLARES</t>
  </si>
  <si>
    <t>DEUDA EN PESOS</t>
  </si>
  <si>
    <t>TOTAL EN PESOS</t>
  </si>
  <si>
    <t>TOTAL SERV. ANUALES</t>
  </si>
  <si>
    <t>DEUDA AL 31-12-2011</t>
  </si>
  <si>
    <t>DEUDA AL 31-12-2011 (En Pesos)</t>
  </si>
  <si>
    <t>DEUDA AL 31-12-2015</t>
  </si>
  <si>
    <t>DEUDA AL 31-12-2015 (En Pesos)</t>
  </si>
  <si>
    <t>cronograma mensual</t>
  </si>
  <si>
    <t>cronograma semestral</t>
  </si>
  <si>
    <t>TOTAL DEUDA MUNICIPIOS - CANJE ENTIDADES FINANCIERAS</t>
  </si>
  <si>
    <t>TOTAL RETENIDO A MUNICIPIOS</t>
  </si>
  <si>
    <t>10.7</t>
  </si>
  <si>
    <t>TBC+2,9%</t>
  </si>
  <si>
    <t>Maipú (Credicoop)</t>
  </si>
  <si>
    <t>Prestamo Banco Credicoop 10 mm</t>
  </si>
  <si>
    <t>Renovación Flota Camiones - Banco Nación</t>
  </si>
  <si>
    <t>Banco Nación (Revación Flota)</t>
  </si>
  <si>
    <t>Banco Nación (Prést. Varios)</t>
  </si>
  <si>
    <t>B.N.A. (Renovación Flota)</t>
  </si>
  <si>
    <t>TOMADOS EN PESOS</t>
  </si>
  <si>
    <t>Banco Credicoop S.A.</t>
  </si>
  <si>
    <t>1082/13</t>
  </si>
  <si>
    <t>54°</t>
  </si>
  <si>
    <t>10.8</t>
  </si>
  <si>
    <t>Compra de Inmueble</t>
  </si>
  <si>
    <t>EN PESOS (PROVINCIA)</t>
  </si>
  <si>
    <t>EN PESOS (OTRAS ENTIDADES)</t>
  </si>
  <si>
    <t>Compras Inmueble</t>
  </si>
  <si>
    <t>Banco Nación (Prést. Vs.)</t>
  </si>
  <si>
    <t>Banco Nación (Renovación Flota)</t>
  </si>
  <si>
    <t>TOTAL PRÉSTAMO PROVINCIA</t>
  </si>
  <si>
    <t>Banco Nación Argentina (Ren. Flota)</t>
  </si>
  <si>
    <t>TOTAL 2008-2014</t>
  </si>
  <si>
    <t>Datos provisorios al 31/12/13</t>
  </si>
  <si>
    <t>53°</t>
  </si>
  <si>
    <t>Índice utilizado vencimiento 04 de enero de 2014</t>
  </si>
  <si>
    <t>Deuda Actualizada al 04 de enero de 2014 (Previo Liquidación)</t>
  </si>
  <si>
    <t xml:space="preserve">                                                  CUPÓN Nro.     136</t>
  </si>
  <si>
    <t>Deuda Actualizada al 04 de enero de 2014 (Posterior al Pago)</t>
  </si>
  <si>
    <t>ene - jun 2013</t>
  </si>
  <si>
    <t>PAGOS ESTIMADOS</t>
  </si>
  <si>
    <t>PROVINCIA</t>
  </si>
  <si>
    <t>TERCEROS</t>
  </si>
  <si>
    <t>Luján-TERC.</t>
  </si>
  <si>
    <t>Malargüe</t>
  </si>
  <si>
    <t>Índice CER del 27/12/13</t>
  </si>
  <si>
    <t>15.5</t>
  </si>
  <si>
    <t/>
  </si>
  <si>
    <t>Capital-PROV.</t>
  </si>
  <si>
    <t>General Alvear-PROV.</t>
  </si>
  <si>
    <t>Godoy Cruz-PROV.</t>
  </si>
  <si>
    <t>Guaymallén-PROV.</t>
  </si>
  <si>
    <t>Junín-PROV.</t>
  </si>
  <si>
    <t>La Paz-PROV.</t>
  </si>
  <si>
    <t>Las Heras-PROV.</t>
  </si>
  <si>
    <t>Maipú-PROV.</t>
  </si>
  <si>
    <t>San Martín-PROV.</t>
  </si>
  <si>
    <t>San Rafael-PROV.</t>
  </si>
  <si>
    <t>Santa Rosa-PROV.</t>
  </si>
  <si>
    <t>Tunuyán-PROV.</t>
  </si>
  <si>
    <t>Rivadavia-PROV.</t>
  </si>
  <si>
    <t>Lavalle-PROV.</t>
  </si>
  <si>
    <t>Luján-PROV.</t>
  </si>
  <si>
    <t>Malargüe-PROV.</t>
  </si>
  <si>
    <t>Tupungato-PROV.</t>
  </si>
  <si>
    <t>Godoy Cruz-TERC.</t>
  </si>
  <si>
    <t>Guaymallén-TERC.</t>
  </si>
  <si>
    <t>Maipú-TERC.</t>
  </si>
  <si>
    <t>San Carlos-TERC.</t>
  </si>
  <si>
    <t>San Martín-TERC.</t>
  </si>
  <si>
    <t>San Rafael-TERC.</t>
  </si>
  <si>
    <t>Santa Rosa-TERC.</t>
  </si>
  <si>
    <t>Capital-TERC.</t>
  </si>
  <si>
    <t>Junín-TERC.</t>
  </si>
  <si>
    <t>Las Heras-TERC.</t>
  </si>
  <si>
    <t>Rivadavia-TERC.</t>
  </si>
  <si>
    <t>San Carlos-PROV.</t>
  </si>
  <si>
    <t>General Alvear-TERC.</t>
  </si>
  <si>
    <t>La Paz-TERC.</t>
  </si>
  <si>
    <t>Lavalle-TERC.</t>
  </si>
  <si>
    <t>Malargüe-TERC.</t>
  </si>
  <si>
    <t>Tunuyán-TERC.</t>
  </si>
  <si>
    <t>Tupungato-TERC.</t>
  </si>
  <si>
    <t>Ajuste (163,5682159%)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</si>
</sst>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[Red]\-#,##0.00\ "/>
    <numFmt numFmtId="173" formatCode="#,##0_ ;[Red]\-#,##0\ "/>
    <numFmt numFmtId="174" formatCode="[$-C0A]d\-mmm\-yy;@"/>
    <numFmt numFmtId="175" formatCode="0.0000"/>
    <numFmt numFmtId="176" formatCode="#,###.00\ \ \ \(\2\)"/>
    <numFmt numFmtId="177" formatCode="[$-C0A]mmm\-yy;@"/>
    <numFmt numFmtId="178" formatCode="#,###.00\ \ \ \(\1\)"/>
    <numFmt numFmtId="179" formatCode="[$-C0A]mmmm\-yy;@"/>
    <numFmt numFmtId="180" formatCode="0.000"/>
    <numFmt numFmtId="181" formatCode="[$-2C0A]dddd\,\ dd&quot; de &quot;mmmm&quot; de &quot;yyyy"/>
    <numFmt numFmtId="182" formatCode="&quot;$&quot;\ #,##0.00"/>
    <numFmt numFmtId="183" formatCode="0.0%"/>
    <numFmt numFmtId="184" formatCode="#,##0.0"/>
    <numFmt numFmtId="185" formatCode="&quot;$&quot;\ #,##0.000"/>
    <numFmt numFmtId="186" formatCode="&quot;$&quot;\ #,##0.0"/>
    <numFmt numFmtId="187" formatCode="&quot;$&quot;\ #,##0.0000"/>
    <numFmt numFmtId="188" formatCode="#,##0.0_ ;[Red]\-#,##0.0\ "/>
    <numFmt numFmtId="189" formatCode="#,##0.000"/>
    <numFmt numFmtId="190" formatCode="#,##0.0000"/>
    <numFmt numFmtId="191" formatCode="#,##0.000_ ;[Red]\-#,##0.000\ "/>
    <numFmt numFmtId="192" formatCode="0.0000_ ;[Red]\-0.0000\ "/>
    <numFmt numFmtId="193" formatCode="#,##0.0000_ ;[Red]\-#,##0.0000\ "/>
    <numFmt numFmtId="194" formatCode="dd\-mm\-yy;@"/>
    <numFmt numFmtId="195" formatCode="#,##0.00000"/>
    <numFmt numFmtId="196" formatCode="#,##0.000000"/>
    <numFmt numFmtId="197" formatCode="#,##0.0000000"/>
    <numFmt numFmtId="198" formatCode="#,##0.00000000"/>
    <numFmt numFmtId="199" formatCode="#,##0.00000_ ;[Red]\-#,##0.00000\ "/>
    <numFmt numFmtId="200" formatCode="#,##0.000000_ ;[Red]\-#,##0.000000\ "/>
    <numFmt numFmtId="201" formatCode="#,##0.0000000_ ;[Red]\-#,##0.0000000\ "/>
    <numFmt numFmtId="202" formatCode="#,##0.00000000_ ;[Red]\-#,##0.00000000\ 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6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odoni MT Black"/>
      <family val="1"/>
    </font>
    <font>
      <b/>
      <sz val="8"/>
      <name val="Arial"/>
      <family val="2"/>
    </font>
    <font>
      <b/>
      <sz val="20"/>
      <name val="Bodoni MT Black"/>
      <family val="1"/>
    </font>
    <font>
      <b/>
      <sz val="18"/>
      <name val="Bodoni MT Black"/>
      <family val="1"/>
    </font>
    <font>
      <b/>
      <sz val="12"/>
      <name val="Bodoni MT Black"/>
      <family val="1"/>
    </font>
    <font>
      <b/>
      <sz val="10"/>
      <name val="Arial Black"/>
      <family val="2"/>
    </font>
    <font>
      <b/>
      <sz val="14"/>
      <name val="Bodoni MT Black"/>
      <family val="1"/>
    </font>
    <font>
      <b/>
      <sz val="9"/>
      <name val="Arial Black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9"/>
      <color indexed="8"/>
      <name val="Arial"/>
      <family val="0"/>
    </font>
    <font>
      <b/>
      <sz val="9.5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1"/>
      <name val="Arial"/>
      <family val="2"/>
    </font>
    <font>
      <sz val="9"/>
      <color indexed="9"/>
      <name val="Arial"/>
      <family val="2"/>
    </font>
    <font>
      <b/>
      <sz val="8"/>
      <name val="Arial Black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Black"/>
      <family val="0"/>
    </font>
    <font>
      <b/>
      <sz val="15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4"/>
        <bgColor indexed="41"/>
      </patternFill>
    </fill>
    <fill>
      <patternFill patternType="solid">
        <fgColor indexed="42"/>
        <bgColor indexed="64"/>
      </patternFill>
    </fill>
    <fill>
      <patternFill patternType="lightUp">
        <fgColor indexed="57"/>
        <bgColor indexed="42"/>
      </patternFill>
    </fill>
    <fill>
      <patternFill patternType="solid">
        <fgColor indexed="42"/>
        <bgColor indexed="64"/>
      </patternFill>
    </fill>
    <fill>
      <patternFill patternType="lightUp">
        <fgColor indexed="44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9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2" fillId="20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vertical="center"/>
    </xf>
    <xf numFmtId="17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2" fontId="2" fillId="4" borderId="10" xfId="0" applyNumberFormat="1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1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3" fontId="0" fillId="0" borderId="0" xfId="0" applyNumberFormat="1" applyAlignment="1">
      <alignment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7" fontId="2" fillId="0" borderId="10" xfId="0" applyNumberFormat="1" applyFont="1" applyFill="1" applyBorder="1" applyAlignment="1">
      <alignment horizontal="center" vertical="center" wrapText="1"/>
    </xf>
    <xf numFmtId="173" fontId="1" fillId="35" borderId="12" xfId="0" applyNumberFormat="1" applyFont="1" applyFill="1" applyBorder="1" applyAlignment="1">
      <alignment/>
    </xf>
    <xf numFmtId="173" fontId="1" fillId="35" borderId="13" xfId="0" applyNumberFormat="1" applyFont="1" applyFill="1" applyBorder="1" applyAlignment="1">
      <alignment/>
    </xf>
    <xf numFmtId="0" fontId="13" fillId="34" borderId="0" xfId="0" applyFont="1" applyFill="1" applyAlignment="1">
      <alignment horizontal="center" vertical="center"/>
    </xf>
    <xf numFmtId="0" fontId="1" fillId="32" borderId="11" xfId="0" applyFont="1" applyFill="1" applyBorder="1" applyAlignment="1" applyProtection="1">
      <alignment horizontal="left"/>
      <protection/>
    </xf>
    <xf numFmtId="173" fontId="1" fillId="32" borderId="14" xfId="0" applyNumberFormat="1" applyFont="1" applyFill="1" applyBorder="1" applyAlignment="1">
      <alignment/>
    </xf>
    <xf numFmtId="173" fontId="1" fillId="32" borderId="15" xfId="0" applyNumberFormat="1" applyFont="1" applyFill="1" applyBorder="1" applyAlignment="1">
      <alignment/>
    </xf>
    <xf numFmtId="0" fontId="1" fillId="32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 horizontal="center" vertical="center"/>
    </xf>
    <xf numFmtId="1" fontId="2" fillId="35" borderId="18" xfId="0" applyNumberFormat="1" applyFont="1" applyFill="1" applyBorder="1" applyAlignment="1">
      <alignment/>
    </xf>
    <xf numFmtId="1" fontId="2" fillId="35" borderId="19" xfId="0" applyNumberFormat="1" applyFont="1" applyFill="1" applyBorder="1" applyAlignment="1">
      <alignment/>
    </xf>
    <xf numFmtId="0" fontId="1" fillId="32" borderId="20" xfId="0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36" borderId="13" xfId="0" applyNumberFormat="1" applyFont="1" applyFill="1" applyBorder="1" applyAlignment="1">
      <alignment/>
    </xf>
    <xf numFmtId="0" fontId="1" fillId="37" borderId="19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left" vertical="center"/>
    </xf>
    <xf numFmtId="0" fontId="13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173" fontId="1" fillId="39" borderId="12" xfId="0" applyNumberFormat="1" applyFont="1" applyFill="1" applyBorder="1" applyAlignment="1">
      <alignment/>
    </xf>
    <xf numFmtId="173" fontId="1" fillId="39" borderId="13" xfId="0" applyNumberFormat="1" applyFont="1" applyFill="1" applyBorder="1" applyAlignment="1">
      <alignment/>
    </xf>
    <xf numFmtId="173" fontId="1" fillId="40" borderId="14" xfId="0" applyNumberFormat="1" applyFont="1" applyFill="1" applyBorder="1" applyAlignment="1">
      <alignment/>
    </xf>
    <xf numFmtId="173" fontId="1" fillId="40" borderId="15" xfId="0" applyNumberFormat="1" applyFont="1" applyFill="1" applyBorder="1" applyAlignment="1">
      <alignment/>
    </xf>
    <xf numFmtId="0" fontId="1" fillId="37" borderId="18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3" fontId="9" fillId="32" borderId="21" xfId="0" applyNumberFormat="1" applyFont="1" applyFill="1" applyBorder="1" applyAlignment="1">
      <alignment horizontal="center" vertical="center"/>
    </xf>
    <xf numFmtId="3" fontId="9" fillId="32" borderId="22" xfId="0" applyNumberFormat="1" applyFont="1" applyFill="1" applyBorder="1" applyAlignment="1">
      <alignment horizontal="center" vertical="center"/>
    </xf>
    <xf numFmtId="1" fontId="9" fillId="32" borderId="21" xfId="0" applyNumberFormat="1" applyFont="1" applyFill="1" applyBorder="1" applyAlignment="1">
      <alignment horizontal="center" vertical="center"/>
    </xf>
    <xf numFmtId="1" fontId="9" fillId="32" borderId="22" xfId="0" applyNumberFormat="1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3" fontId="9" fillId="32" borderId="24" xfId="0" applyNumberFormat="1" applyFont="1" applyFill="1" applyBorder="1" applyAlignment="1">
      <alignment horizontal="center" vertical="center"/>
    </xf>
    <xf numFmtId="3" fontId="9" fillId="32" borderId="25" xfId="0" applyNumberFormat="1" applyFont="1" applyFill="1" applyBorder="1" applyAlignment="1">
      <alignment horizontal="center" vertical="center"/>
    </xf>
    <xf numFmtId="1" fontId="9" fillId="32" borderId="24" xfId="0" applyNumberFormat="1" applyFont="1" applyFill="1" applyBorder="1" applyAlignment="1">
      <alignment horizontal="center" vertical="center"/>
    </xf>
    <xf numFmtId="1" fontId="9" fillId="32" borderId="25" xfId="0" applyNumberFormat="1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3" fontId="2" fillId="41" borderId="28" xfId="0" applyNumberFormat="1" applyFont="1" applyFill="1" applyBorder="1" applyAlignment="1">
      <alignment/>
    </xf>
    <xf numFmtId="3" fontId="2" fillId="41" borderId="29" xfId="0" applyNumberFormat="1" applyFont="1" applyFill="1" applyBorder="1" applyAlignment="1">
      <alignment/>
    </xf>
    <xf numFmtId="3" fontId="1" fillId="4" borderId="28" xfId="0" applyNumberFormat="1" applyFont="1" applyFill="1" applyBorder="1" applyAlignment="1">
      <alignment/>
    </xf>
    <xf numFmtId="3" fontId="1" fillId="4" borderId="29" xfId="0" applyNumberFormat="1" applyFont="1" applyFill="1" applyBorder="1" applyAlignment="1">
      <alignment/>
    </xf>
    <xf numFmtId="3" fontId="1" fillId="37" borderId="13" xfId="0" applyNumberFormat="1" applyFont="1" applyFill="1" applyBorder="1" applyAlignment="1">
      <alignment/>
    </xf>
    <xf numFmtId="3" fontId="1" fillId="37" borderId="12" xfId="0" applyNumberFormat="1" applyFont="1" applyFill="1" applyBorder="1" applyAlignment="1">
      <alignment/>
    </xf>
    <xf numFmtId="3" fontId="1" fillId="40" borderId="28" xfId="0" applyNumberFormat="1" applyFont="1" applyFill="1" applyBorder="1" applyAlignment="1">
      <alignment/>
    </xf>
    <xf numFmtId="3" fontId="1" fillId="40" borderId="29" xfId="0" applyNumberFormat="1" applyFont="1" applyFill="1" applyBorder="1" applyAlignment="1">
      <alignment/>
    </xf>
    <xf numFmtId="0" fontId="1" fillId="36" borderId="17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/>
      <protection/>
    </xf>
    <xf numFmtId="1" fontId="1" fillId="35" borderId="19" xfId="0" applyNumberFormat="1" applyFont="1" applyFill="1" applyBorder="1" applyAlignment="1">
      <alignment horizontal="center"/>
    </xf>
    <xf numFmtId="3" fontId="2" fillId="42" borderId="15" xfId="0" applyNumberFormat="1" applyFont="1" applyFill="1" applyBorder="1" applyAlignment="1">
      <alignment/>
    </xf>
    <xf numFmtId="3" fontId="2" fillId="42" borderId="14" xfId="0" applyNumberFormat="1" applyFont="1" applyFill="1" applyBorder="1" applyAlignment="1">
      <alignment/>
    </xf>
    <xf numFmtId="173" fontId="2" fillId="41" borderId="15" xfId="0" applyNumberFormat="1" applyFont="1" applyFill="1" applyBorder="1" applyAlignment="1">
      <alignment/>
    </xf>
    <xf numFmtId="173" fontId="2" fillId="41" borderId="14" xfId="0" applyNumberFormat="1" applyFont="1" applyFill="1" applyBorder="1" applyAlignment="1">
      <alignment/>
    </xf>
    <xf numFmtId="3" fontId="1" fillId="40" borderId="30" xfId="0" applyNumberFormat="1" applyFont="1" applyFill="1" applyBorder="1" applyAlignment="1">
      <alignment/>
    </xf>
    <xf numFmtId="3" fontId="1" fillId="40" borderId="14" xfId="0" applyNumberFormat="1" applyFont="1" applyFill="1" applyBorder="1" applyAlignment="1">
      <alignment/>
    </xf>
    <xf numFmtId="0" fontId="13" fillId="34" borderId="31" xfId="0" applyFont="1" applyFill="1" applyBorder="1" applyAlignment="1">
      <alignment horizontal="center" vertical="center"/>
    </xf>
    <xf numFmtId="173" fontId="2" fillId="42" borderId="15" xfId="0" applyNumberFormat="1" applyFont="1" applyFill="1" applyBorder="1" applyAlignment="1">
      <alignment/>
    </xf>
    <xf numFmtId="173" fontId="2" fillId="42" borderId="14" xfId="0" applyNumberFormat="1" applyFont="1" applyFill="1" applyBorder="1" applyAlignment="1">
      <alignment/>
    </xf>
    <xf numFmtId="3" fontId="2" fillId="35" borderId="19" xfId="0" applyNumberFormat="1" applyFont="1" applyFill="1" applyBorder="1" applyAlignment="1">
      <alignment/>
    </xf>
    <xf numFmtId="172" fontId="12" fillId="35" borderId="19" xfId="0" applyNumberFormat="1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3" fontId="9" fillId="4" borderId="28" xfId="0" applyNumberFormat="1" applyFont="1" applyFill="1" applyBorder="1" applyAlignment="1">
      <alignment/>
    </xf>
    <xf numFmtId="3" fontId="9" fillId="4" borderId="29" xfId="0" applyNumberFormat="1" applyFont="1" applyFill="1" applyBorder="1" applyAlignment="1">
      <alignment/>
    </xf>
    <xf numFmtId="3" fontId="3" fillId="41" borderId="28" xfId="0" applyNumberFormat="1" applyFont="1" applyFill="1" applyBorder="1" applyAlignment="1">
      <alignment/>
    </xf>
    <xf numFmtId="3" fontId="3" fillId="41" borderId="29" xfId="0" applyNumberFormat="1" applyFont="1" applyFill="1" applyBorder="1" applyAlignment="1">
      <alignment/>
    </xf>
    <xf numFmtId="3" fontId="3" fillId="42" borderId="28" xfId="0" applyNumberFormat="1" applyFont="1" applyFill="1" applyBorder="1" applyAlignment="1">
      <alignment/>
    </xf>
    <xf numFmtId="3" fontId="3" fillId="42" borderId="29" xfId="0" applyNumberFormat="1" applyFont="1" applyFill="1" applyBorder="1" applyAlignment="1">
      <alignment/>
    </xf>
    <xf numFmtId="2" fontId="9" fillId="36" borderId="13" xfId="0" applyNumberFormat="1" applyFont="1" applyFill="1" applyBorder="1" applyAlignment="1">
      <alignment/>
    </xf>
    <xf numFmtId="1" fontId="3" fillId="35" borderId="19" xfId="0" applyNumberFormat="1" applyFont="1" applyFill="1" applyBorder="1" applyAlignment="1">
      <alignment/>
    </xf>
    <xf numFmtId="1" fontId="9" fillId="35" borderId="19" xfId="0" applyNumberFormat="1" applyFont="1" applyFill="1" applyBorder="1" applyAlignment="1">
      <alignment horizontal="center"/>
    </xf>
    <xf numFmtId="1" fontId="3" fillId="35" borderId="18" xfId="0" applyNumberFormat="1" applyFont="1" applyFill="1" applyBorder="1" applyAlignment="1">
      <alignment/>
    </xf>
    <xf numFmtId="173" fontId="9" fillId="32" borderId="28" xfId="0" applyNumberFormat="1" applyFont="1" applyFill="1" applyBorder="1" applyAlignment="1">
      <alignment/>
    </xf>
    <xf numFmtId="173" fontId="9" fillId="32" borderId="29" xfId="0" applyNumberFormat="1" applyFont="1" applyFill="1" applyBorder="1" applyAlignment="1">
      <alignment/>
    </xf>
    <xf numFmtId="173" fontId="3" fillId="41" borderId="15" xfId="0" applyNumberFormat="1" applyFont="1" applyFill="1" applyBorder="1" applyAlignment="1">
      <alignment/>
    </xf>
    <xf numFmtId="173" fontId="3" fillId="41" borderId="14" xfId="0" applyNumberFormat="1" applyFont="1" applyFill="1" applyBorder="1" applyAlignment="1">
      <alignment/>
    </xf>
    <xf numFmtId="173" fontId="9" fillId="32" borderId="15" xfId="0" applyNumberFormat="1" applyFont="1" applyFill="1" applyBorder="1" applyAlignment="1">
      <alignment/>
    </xf>
    <xf numFmtId="173" fontId="9" fillId="32" borderId="14" xfId="0" applyNumberFormat="1" applyFont="1" applyFill="1" applyBorder="1" applyAlignment="1">
      <alignment/>
    </xf>
    <xf numFmtId="173" fontId="9" fillId="35" borderId="13" xfId="0" applyNumberFormat="1" applyFont="1" applyFill="1" applyBorder="1" applyAlignment="1">
      <alignment/>
    </xf>
    <xf numFmtId="173" fontId="9" fillId="35" borderId="12" xfId="0" applyNumberFormat="1" applyFont="1" applyFill="1" applyBorder="1" applyAlignment="1">
      <alignment/>
    </xf>
    <xf numFmtId="0" fontId="1" fillId="36" borderId="2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/>
    </xf>
    <xf numFmtId="174" fontId="2" fillId="0" borderId="33" xfId="0" applyNumberFormat="1" applyFont="1" applyBorder="1" applyAlignment="1">
      <alignment horizontal="center" vertical="center" wrapText="1"/>
    </xf>
    <xf numFmtId="10" fontId="2" fillId="0" borderId="33" xfId="0" applyNumberFormat="1" applyFont="1" applyBorder="1" applyAlignment="1">
      <alignment horizontal="center" vertical="center" wrapText="1"/>
    </xf>
    <xf numFmtId="173" fontId="2" fillId="0" borderId="33" xfId="0" applyNumberFormat="1" applyFont="1" applyBorder="1" applyAlignment="1">
      <alignment horizontal="center" vertical="center" wrapText="1"/>
    </xf>
    <xf numFmtId="173" fontId="2" fillId="0" borderId="33" xfId="0" applyNumberFormat="1" applyFont="1" applyFill="1" applyBorder="1" applyAlignment="1">
      <alignment horizontal="center" vertical="center" wrapText="1"/>
    </xf>
    <xf numFmtId="1" fontId="3" fillId="43" borderId="34" xfId="0" applyNumberFormat="1" applyFont="1" applyFill="1" applyBorder="1" applyAlignment="1">
      <alignment/>
    </xf>
    <xf numFmtId="1" fontId="9" fillId="43" borderId="34" xfId="0" applyNumberFormat="1" applyFont="1" applyFill="1" applyBorder="1" applyAlignment="1">
      <alignment horizontal="center"/>
    </xf>
    <xf numFmtId="1" fontId="1" fillId="43" borderId="34" xfId="0" applyNumberFormat="1" applyFont="1" applyFill="1" applyBorder="1" applyAlignment="1">
      <alignment horizontal="center"/>
    </xf>
    <xf numFmtId="1" fontId="3" fillId="43" borderId="35" xfId="0" applyNumberFormat="1" applyFont="1" applyFill="1" applyBorder="1" applyAlignment="1">
      <alignment/>
    </xf>
    <xf numFmtId="0" fontId="2" fillId="0" borderId="33" xfId="0" applyFont="1" applyBorder="1" applyAlignment="1">
      <alignment vertical="center"/>
    </xf>
    <xf numFmtId="172" fontId="2" fillId="0" borderId="33" xfId="0" applyNumberFormat="1" applyFont="1" applyFill="1" applyBorder="1" applyAlignment="1">
      <alignment horizontal="center" vertical="center"/>
    </xf>
    <xf numFmtId="1" fontId="3" fillId="43" borderId="32" xfId="0" applyNumberFormat="1" applyFont="1" applyFill="1" applyBorder="1" applyAlignment="1">
      <alignment/>
    </xf>
    <xf numFmtId="1" fontId="9" fillId="43" borderId="32" xfId="0" applyNumberFormat="1" applyFont="1" applyFill="1" applyBorder="1" applyAlignment="1">
      <alignment horizontal="center"/>
    </xf>
    <xf numFmtId="1" fontId="1" fillId="43" borderId="32" xfId="0" applyNumberFormat="1" applyFont="1" applyFill="1" applyBorder="1" applyAlignment="1">
      <alignment horizontal="center"/>
    </xf>
    <xf numFmtId="0" fontId="9" fillId="36" borderId="34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vertical="center"/>
    </xf>
    <xf numFmtId="0" fontId="1" fillId="36" borderId="36" xfId="0" applyFont="1" applyFill="1" applyBorder="1" applyAlignment="1">
      <alignment vertical="center"/>
    </xf>
    <xf numFmtId="0" fontId="1" fillId="36" borderId="26" xfId="0" applyFont="1" applyFill="1" applyBorder="1" applyAlignment="1">
      <alignment vertical="center"/>
    </xf>
    <xf numFmtId="0" fontId="1" fillId="36" borderId="37" xfId="0" applyFont="1" applyFill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6" borderId="41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44" borderId="19" xfId="0" applyFont="1" applyFill="1" applyBorder="1" applyAlignment="1">
      <alignment vertical="center"/>
    </xf>
    <xf numFmtId="0" fontId="1" fillId="45" borderId="0" xfId="0" applyFont="1" applyFill="1" applyBorder="1" applyAlignment="1">
      <alignment vertical="center"/>
    </xf>
    <xf numFmtId="0" fontId="1" fillId="45" borderId="42" xfId="0" applyFont="1" applyFill="1" applyBorder="1" applyAlignment="1">
      <alignment vertical="center"/>
    </xf>
    <xf numFmtId="0" fontId="1" fillId="32" borderId="37" xfId="0" applyFont="1" applyFill="1" applyBorder="1" applyAlignment="1">
      <alignment/>
    </xf>
    <xf numFmtId="0" fontId="1" fillId="32" borderId="43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" fillId="32" borderId="39" xfId="0" applyFont="1" applyFill="1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1" fillId="40" borderId="27" xfId="0" applyFont="1" applyFill="1" applyBorder="1" applyAlignment="1">
      <alignment horizontal="left" vertical="center"/>
    </xf>
    <xf numFmtId="0" fontId="6" fillId="32" borderId="43" xfId="0" applyFont="1" applyFill="1" applyBorder="1" applyAlignment="1">
      <alignment/>
    </xf>
    <xf numFmtId="10" fontId="2" fillId="0" borderId="44" xfId="0" applyNumberFormat="1" applyFont="1" applyBorder="1" applyAlignment="1">
      <alignment/>
    </xf>
    <xf numFmtId="10" fontId="2" fillId="0" borderId="45" xfId="0" applyNumberFormat="1" applyFont="1" applyBorder="1" applyAlignment="1">
      <alignment/>
    </xf>
    <xf numFmtId="10" fontId="2" fillId="0" borderId="46" xfId="0" applyNumberFormat="1" applyFont="1" applyBorder="1" applyAlignment="1">
      <alignment/>
    </xf>
    <xf numFmtId="10" fontId="1" fillId="40" borderId="43" xfId="0" applyNumberFormat="1" applyFont="1" applyFill="1" applyBorder="1" applyAlignment="1">
      <alignment/>
    </xf>
    <xf numFmtId="10" fontId="2" fillId="0" borderId="26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173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10" fontId="2" fillId="4" borderId="10" xfId="0" applyNumberFormat="1" applyFont="1" applyFill="1" applyBorder="1" applyAlignment="1">
      <alignment horizontal="center" vertical="center" wrapText="1"/>
    </xf>
    <xf numFmtId="173" fontId="2" fillId="4" borderId="10" xfId="0" applyNumberFormat="1" applyFont="1" applyFill="1" applyBorder="1" applyAlignment="1">
      <alignment horizontal="center" vertical="center" wrapText="1"/>
    </xf>
    <xf numFmtId="172" fontId="2" fillId="4" borderId="10" xfId="0" applyNumberFormat="1" applyFont="1" applyFill="1" applyBorder="1" applyAlignment="1">
      <alignment horizontal="center" vertical="center"/>
    </xf>
    <xf numFmtId="174" fontId="2" fillId="4" borderId="10" xfId="0" applyNumberFormat="1" applyFont="1" applyFill="1" applyBorder="1" applyAlignment="1">
      <alignment horizontal="center" vertical="center" wrapText="1"/>
    </xf>
    <xf numFmtId="17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center"/>
    </xf>
    <xf numFmtId="14" fontId="0" fillId="0" borderId="0" xfId="0" applyNumberFormat="1" applyFill="1" applyBorder="1" applyAlignment="1">
      <alignment/>
    </xf>
    <xf numFmtId="14" fontId="1" fillId="4" borderId="18" xfId="0" applyNumberFormat="1" applyFont="1" applyFill="1" applyBorder="1" applyAlignment="1">
      <alignment horizontal="center" vertical="center" wrapText="1"/>
    </xf>
    <xf numFmtId="173" fontId="9" fillId="32" borderId="13" xfId="0" applyNumberFormat="1" applyFont="1" applyFill="1" applyBorder="1" applyAlignment="1">
      <alignment/>
    </xf>
    <xf numFmtId="173" fontId="9" fillId="32" borderId="12" xfId="0" applyNumberFormat="1" applyFont="1" applyFill="1" applyBorder="1" applyAlignment="1">
      <alignment/>
    </xf>
    <xf numFmtId="0" fontId="15" fillId="34" borderId="3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3" fillId="40" borderId="28" xfId="0" applyNumberFormat="1" applyFont="1" applyFill="1" applyBorder="1" applyAlignment="1">
      <alignment/>
    </xf>
    <xf numFmtId="3" fontId="3" fillId="40" borderId="29" xfId="0" applyNumberFormat="1" applyFont="1" applyFill="1" applyBorder="1" applyAlignment="1">
      <alignment/>
    </xf>
    <xf numFmtId="3" fontId="3" fillId="40" borderId="47" xfId="0" applyNumberFormat="1" applyFont="1" applyFill="1" applyBorder="1" applyAlignment="1">
      <alignment/>
    </xf>
    <xf numFmtId="3" fontId="3" fillId="40" borderId="48" xfId="0" applyNumberFormat="1" applyFont="1" applyFill="1" applyBorder="1" applyAlignment="1">
      <alignment/>
    </xf>
    <xf numFmtId="3" fontId="9" fillId="4" borderId="13" xfId="0" applyNumberFormat="1" applyFont="1" applyFill="1" applyBorder="1" applyAlignment="1">
      <alignment/>
    </xf>
    <xf numFmtId="3" fontId="9" fillId="4" borderId="12" xfId="0" applyNumberFormat="1" applyFont="1" applyFill="1" applyBorder="1" applyAlignment="1">
      <alignment/>
    </xf>
    <xf numFmtId="173" fontId="9" fillId="42" borderId="15" xfId="0" applyNumberFormat="1" applyFont="1" applyFill="1" applyBorder="1" applyAlignment="1">
      <alignment/>
    </xf>
    <xf numFmtId="173" fontId="9" fillId="42" borderId="14" xfId="0" applyNumberFormat="1" applyFont="1" applyFill="1" applyBorder="1" applyAlignment="1">
      <alignment/>
    </xf>
    <xf numFmtId="173" fontId="9" fillId="0" borderId="19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46" borderId="31" xfId="0" applyFont="1" applyFill="1" applyBorder="1" applyAlignment="1">
      <alignment horizontal="center"/>
    </xf>
    <xf numFmtId="0" fontId="2" fillId="0" borderId="4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47" borderId="27" xfId="0" applyFont="1" applyFill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4" borderId="39" xfId="0" applyFont="1" applyFill="1" applyBorder="1" applyAlignment="1">
      <alignment horizontal="center"/>
    </xf>
    <xf numFmtId="0" fontId="1" fillId="32" borderId="23" xfId="0" applyFont="1" applyFill="1" applyBorder="1" applyAlignment="1">
      <alignment horizontal="center"/>
    </xf>
    <xf numFmtId="172" fontId="1" fillId="4" borderId="52" xfId="0" applyNumberFormat="1" applyFont="1" applyFill="1" applyBorder="1" applyAlignment="1">
      <alignment vertical="center"/>
    </xf>
    <xf numFmtId="172" fontId="1" fillId="37" borderId="31" xfId="0" applyNumberFormat="1" applyFont="1" applyFill="1" applyBorder="1" applyAlignment="1">
      <alignment vertical="center"/>
    </xf>
    <xf numFmtId="172" fontId="1" fillId="43" borderId="52" xfId="0" applyNumberFormat="1" applyFont="1" applyFill="1" applyBorder="1" applyAlignment="1">
      <alignment vertical="center"/>
    </xf>
    <xf numFmtId="172" fontId="1" fillId="43" borderId="10" xfId="0" applyNumberFormat="1" applyFont="1" applyFill="1" applyBorder="1" applyAlignment="1">
      <alignment vertical="center"/>
    </xf>
    <xf numFmtId="172" fontId="1" fillId="35" borderId="31" xfId="0" applyNumberFormat="1" applyFont="1" applyFill="1" applyBorder="1" applyAlignment="1">
      <alignment vertical="center"/>
    </xf>
    <xf numFmtId="0" fontId="2" fillId="4" borderId="53" xfId="0" applyFont="1" applyFill="1" applyBorder="1" applyAlignment="1">
      <alignment/>
    </xf>
    <xf numFmtId="0" fontId="9" fillId="0" borderId="54" xfId="0" applyFont="1" applyBorder="1" applyAlignment="1">
      <alignment horizontal="center" vertical="center"/>
    </xf>
    <xf numFmtId="1" fontId="3" fillId="43" borderId="53" xfId="0" applyNumberFormat="1" applyFont="1" applyFill="1" applyBorder="1" applyAlignment="1">
      <alignment/>
    </xf>
    <xf numFmtId="173" fontId="3" fillId="40" borderId="28" xfId="0" applyNumberFormat="1" applyFont="1" applyFill="1" applyBorder="1" applyAlignment="1">
      <alignment/>
    </xf>
    <xf numFmtId="173" fontId="3" fillId="40" borderId="29" xfId="0" applyNumberFormat="1" applyFont="1" applyFill="1" applyBorder="1" applyAlignment="1">
      <alignment/>
    </xf>
    <xf numFmtId="3" fontId="1" fillId="47" borderId="5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vertical="center"/>
    </xf>
    <xf numFmtId="3" fontId="1" fillId="0" borderId="49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1" fillId="38" borderId="11" xfId="0" applyFont="1" applyFill="1" applyBorder="1" applyAlignment="1">
      <alignment vertical="center"/>
    </xf>
    <xf numFmtId="0" fontId="1" fillId="36" borderId="42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1" fillId="36" borderId="43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1" fillId="32" borderId="42" xfId="0" applyFont="1" applyFill="1" applyBorder="1" applyAlignment="1">
      <alignment/>
    </xf>
    <xf numFmtId="0" fontId="2" fillId="0" borderId="43" xfId="0" applyFont="1" applyFill="1" applyBorder="1" applyAlignment="1">
      <alignment vertical="center"/>
    </xf>
    <xf numFmtId="0" fontId="12" fillId="37" borderId="19" xfId="0" applyFont="1" applyFill="1" applyBorder="1" applyAlignment="1">
      <alignment horizontal="center" vertical="center"/>
    </xf>
    <xf numFmtId="14" fontId="1" fillId="4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" fontId="6" fillId="3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3" fontId="1" fillId="48" borderId="55" xfId="0" applyNumberFormat="1" applyFont="1" applyFill="1" applyBorder="1" applyAlignment="1">
      <alignment vertical="center"/>
    </xf>
    <xf numFmtId="3" fontId="1" fillId="32" borderId="49" xfId="0" applyNumberFormat="1" applyFont="1" applyFill="1" applyBorder="1" applyAlignment="1">
      <alignment vertical="center"/>
    </xf>
    <xf numFmtId="3" fontId="1" fillId="49" borderId="55" xfId="0" applyNumberFormat="1" applyFont="1" applyFill="1" applyBorder="1" applyAlignment="1">
      <alignment vertical="center"/>
    </xf>
    <xf numFmtId="3" fontId="1" fillId="4" borderId="49" xfId="0" applyNumberFormat="1" applyFont="1" applyFill="1" applyBorder="1" applyAlignment="1">
      <alignment vertical="center"/>
    </xf>
    <xf numFmtId="3" fontId="2" fillId="4" borderId="5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32" borderId="11" xfId="0" applyNumberFormat="1" applyFont="1" applyFill="1" applyBorder="1" applyAlignment="1">
      <alignment vertical="center"/>
    </xf>
    <xf numFmtId="3" fontId="1" fillId="4" borderId="3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3" fontId="1" fillId="40" borderId="42" xfId="0" applyNumberFormat="1" applyFont="1" applyFill="1" applyBorder="1" applyAlignment="1">
      <alignment vertical="center"/>
    </xf>
    <xf numFmtId="3" fontId="1" fillId="32" borderId="43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3" fontId="2" fillId="0" borderId="45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1" fillId="40" borderId="43" xfId="0" applyNumberFormat="1" applyFont="1" applyFill="1" applyBorder="1" applyAlignment="1">
      <alignment vertical="center"/>
    </xf>
    <xf numFmtId="3" fontId="1" fillId="4" borderId="41" xfId="0" applyNumberFormat="1" applyFont="1" applyFill="1" applyBorder="1" applyAlignment="1">
      <alignment vertical="center"/>
    </xf>
    <xf numFmtId="3" fontId="1" fillId="32" borderId="41" xfId="0" applyNumberFormat="1" applyFont="1" applyFill="1" applyBorder="1" applyAlignment="1">
      <alignment vertical="center"/>
    </xf>
    <xf numFmtId="3" fontId="2" fillId="0" borderId="57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3" fontId="1" fillId="4" borderId="37" xfId="0" applyNumberFormat="1" applyFont="1" applyFill="1" applyBorder="1" applyAlignment="1">
      <alignment vertical="center"/>
    </xf>
    <xf numFmtId="3" fontId="1" fillId="32" borderId="37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1" fillId="32" borderId="31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1" fillId="32" borderId="19" xfId="0" applyNumberFormat="1" applyFont="1" applyFill="1" applyBorder="1" applyAlignment="1">
      <alignment vertical="center" wrapText="1"/>
    </xf>
    <xf numFmtId="3" fontId="1" fillId="32" borderId="18" xfId="0" applyNumberFormat="1" applyFont="1" applyFill="1" applyBorder="1" applyAlignment="1">
      <alignment vertical="center" wrapText="1"/>
    </xf>
    <xf numFmtId="3" fontId="1" fillId="32" borderId="62" xfId="0" applyNumberFormat="1" applyFont="1" applyFill="1" applyBorder="1" applyAlignment="1">
      <alignment vertical="center"/>
    </xf>
    <xf numFmtId="3" fontId="1" fillId="4" borderId="62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40" borderId="27" xfId="0" applyFont="1" applyFill="1" applyBorder="1" applyAlignment="1">
      <alignment vertical="center" wrapText="1"/>
    </xf>
    <xf numFmtId="0" fontId="1" fillId="40" borderId="23" xfId="0" applyFont="1" applyFill="1" applyBorder="1" applyAlignment="1">
      <alignment vertical="center" wrapText="1"/>
    </xf>
    <xf numFmtId="3" fontId="1" fillId="40" borderId="62" xfId="0" applyNumberFormat="1" applyFont="1" applyFill="1" applyBorder="1" applyAlignment="1">
      <alignment vertical="center"/>
    </xf>
    <xf numFmtId="10" fontId="1" fillId="40" borderId="62" xfId="0" applyNumberFormat="1" applyFont="1" applyFill="1" applyBorder="1" applyAlignment="1">
      <alignment vertical="center"/>
    </xf>
    <xf numFmtId="10" fontId="1" fillId="32" borderId="37" xfId="0" applyNumberFormat="1" applyFont="1" applyFill="1" applyBorder="1" applyAlignment="1">
      <alignment vertical="center"/>
    </xf>
    <xf numFmtId="10" fontId="1" fillId="40" borderId="37" xfId="0" applyNumberFormat="1" applyFont="1" applyFill="1" applyBorder="1" applyAlignment="1">
      <alignment vertical="center"/>
    </xf>
    <xf numFmtId="0" fontId="2" fillId="0" borderId="63" xfId="0" applyFont="1" applyBorder="1" applyAlignment="1">
      <alignment horizontal="left" vertical="center"/>
    </xf>
    <xf numFmtId="3" fontId="2" fillId="0" borderId="63" xfId="0" applyNumberFormat="1" applyFont="1" applyFill="1" applyBorder="1" applyAlignment="1">
      <alignment vertical="center"/>
    </xf>
    <xf numFmtId="173" fontId="3" fillId="47" borderId="15" xfId="0" applyNumberFormat="1" applyFont="1" applyFill="1" applyBorder="1" applyAlignment="1">
      <alignment/>
    </xf>
    <xf numFmtId="173" fontId="3" fillId="47" borderId="14" xfId="0" applyNumberFormat="1" applyFont="1" applyFill="1" applyBorder="1" applyAlignment="1">
      <alignment/>
    </xf>
    <xf numFmtId="0" fontId="2" fillId="0" borderId="64" xfId="0" applyFont="1" applyBorder="1" applyAlignment="1">
      <alignment horizontal="left" vertical="center"/>
    </xf>
    <xf numFmtId="3" fontId="2" fillId="4" borderId="63" xfId="0" applyNumberFormat="1" applyFont="1" applyFill="1" applyBorder="1" applyAlignment="1">
      <alignment vertical="center"/>
    </xf>
    <xf numFmtId="187" fontId="6" fillId="0" borderId="0" xfId="0" applyNumberFormat="1" applyFont="1" applyAlignment="1">
      <alignment horizontal="left"/>
    </xf>
    <xf numFmtId="187" fontId="6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left" vertical="center"/>
    </xf>
    <xf numFmtId="3" fontId="1" fillId="0" borderId="16" xfId="0" applyNumberFormat="1" applyFont="1" applyFill="1" applyBorder="1" applyAlignment="1">
      <alignment vertical="center"/>
    </xf>
    <xf numFmtId="3" fontId="1" fillId="32" borderId="16" xfId="0" applyNumberFormat="1" applyFont="1" applyFill="1" applyBorder="1" applyAlignment="1">
      <alignment vertical="center"/>
    </xf>
    <xf numFmtId="3" fontId="1" fillId="4" borderId="16" xfId="0" applyNumberFormat="1" applyFont="1" applyFill="1" applyBorder="1" applyAlignment="1">
      <alignment vertical="center"/>
    </xf>
    <xf numFmtId="0" fontId="6" fillId="40" borderId="55" xfId="0" applyFont="1" applyFill="1" applyBorder="1" applyAlignment="1">
      <alignment horizontal="center"/>
    </xf>
    <xf numFmtId="0" fontId="6" fillId="40" borderId="39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19" xfId="0" applyFont="1" applyFill="1" applyBorder="1" applyAlignment="1" applyProtection="1">
      <alignment horizontal="left"/>
      <protection/>
    </xf>
    <xf numFmtId="173" fontId="1" fillId="0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2" borderId="31" xfId="0" applyFont="1" applyFill="1" applyBorder="1" applyAlignment="1">
      <alignment horizontal="left" vertical="center"/>
    </xf>
    <xf numFmtId="173" fontId="1" fillId="32" borderId="13" xfId="0" applyNumberFormat="1" applyFont="1" applyFill="1" applyBorder="1" applyAlignment="1">
      <alignment/>
    </xf>
    <xf numFmtId="173" fontId="1" fillId="32" borderId="12" xfId="0" applyNumberFormat="1" applyFont="1" applyFill="1" applyBorder="1" applyAlignment="1">
      <alignment/>
    </xf>
    <xf numFmtId="173" fontId="2" fillId="41" borderId="28" xfId="0" applyNumberFormat="1" applyFont="1" applyFill="1" applyBorder="1" applyAlignment="1">
      <alignment/>
    </xf>
    <xf numFmtId="173" fontId="2" fillId="41" borderId="29" xfId="0" applyNumberFormat="1" applyFont="1" applyFill="1" applyBorder="1" applyAlignment="1">
      <alignment/>
    </xf>
    <xf numFmtId="173" fontId="2" fillId="42" borderId="28" xfId="0" applyNumberFormat="1" applyFont="1" applyFill="1" applyBorder="1" applyAlignment="1">
      <alignment/>
    </xf>
    <xf numFmtId="173" fontId="2" fillId="42" borderId="29" xfId="0" applyNumberFormat="1" applyFont="1" applyFill="1" applyBorder="1" applyAlignment="1">
      <alignment/>
    </xf>
    <xf numFmtId="173" fontId="1" fillId="40" borderId="28" xfId="0" applyNumberFormat="1" applyFont="1" applyFill="1" applyBorder="1" applyAlignment="1">
      <alignment/>
    </xf>
    <xf numFmtId="173" fontId="1" fillId="40" borderId="29" xfId="0" applyNumberFormat="1" applyFont="1" applyFill="1" applyBorder="1" applyAlignment="1">
      <alignment/>
    </xf>
    <xf numFmtId="10" fontId="0" fillId="32" borderId="17" xfId="0" applyNumberFormat="1" applyFill="1" applyBorder="1" applyAlignment="1">
      <alignment horizontal="right"/>
    </xf>
    <xf numFmtId="10" fontId="0" fillId="32" borderId="16" xfId="0" applyNumberFormat="1" applyFill="1" applyBorder="1" applyAlignment="1">
      <alignment horizontal="right"/>
    </xf>
    <xf numFmtId="10" fontId="0" fillId="32" borderId="50" xfId="0" applyNumberFormat="1" applyFill="1" applyBorder="1" applyAlignment="1">
      <alignment horizontal="right"/>
    </xf>
    <xf numFmtId="10" fontId="6" fillId="32" borderId="39" xfId="0" applyNumberFormat="1" applyFont="1" applyFill="1" applyBorder="1" applyAlignment="1">
      <alignment horizontal="right"/>
    </xf>
    <xf numFmtId="173" fontId="3" fillId="40" borderId="15" xfId="0" applyNumberFormat="1" applyFont="1" applyFill="1" applyBorder="1" applyAlignment="1">
      <alignment/>
    </xf>
    <xf numFmtId="173" fontId="3" fillId="40" borderId="14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 vertical="center"/>
    </xf>
    <xf numFmtId="3" fontId="2" fillId="32" borderId="57" xfId="0" applyNumberFormat="1" applyFont="1" applyFill="1" applyBorder="1" applyAlignment="1">
      <alignment vertical="center"/>
    </xf>
    <xf numFmtId="3" fontId="2" fillId="32" borderId="16" xfId="0" applyNumberFormat="1" applyFont="1" applyFill="1" applyBorder="1" applyAlignment="1">
      <alignment vertical="center"/>
    </xf>
    <xf numFmtId="3" fontId="2" fillId="32" borderId="59" xfId="0" applyNumberFormat="1" applyFont="1" applyFill="1" applyBorder="1" applyAlignment="1">
      <alignment vertical="center"/>
    </xf>
    <xf numFmtId="3" fontId="2" fillId="32" borderId="38" xfId="0" applyNumberFormat="1" applyFont="1" applyFill="1" applyBorder="1" applyAlignment="1">
      <alignment vertical="center"/>
    </xf>
    <xf numFmtId="3" fontId="2" fillId="4" borderId="57" xfId="0" applyNumberFormat="1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vertical="center"/>
    </xf>
    <xf numFmtId="3" fontId="2" fillId="4" borderId="59" xfId="0" applyNumberFormat="1" applyFont="1" applyFill="1" applyBorder="1" applyAlignment="1">
      <alignment vertical="center"/>
    </xf>
    <xf numFmtId="3" fontId="2" fillId="4" borderId="38" xfId="0" applyNumberFormat="1" applyFont="1" applyFill="1" applyBorder="1" applyAlignment="1">
      <alignment vertical="center"/>
    </xf>
    <xf numFmtId="173" fontId="3" fillId="41" borderId="65" xfId="0" applyNumberFormat="1" applyFont="1" applyFill="1" applyBorder="1" applyAlignment="1">
      <alignment vertical="center"/>
    </xf>
    <xf numFmtId="173" fontId="3" fillId="0" borderId="66" xfId="0" applyNumberFormat="1" applyFont="1" applyBorder="1" applyAlignment="1">
      <alignment vertical="center" wrapText="1"/>
    </xf>
    <xf numFmtId="173" fontId="3" fillId="41" borderId="66" xfId="0" applyNumberFormat="1" applyFont="1" applyFill="1" applyBorder="1" applyAlignment="1">
      <alignment vertical="center"/>
    </xf>
    <xf numFmtId="173" fontId="3" fillId="40" borderId="65" xfId="0" applyNumberFormat="1" applyFont="1" applyFill="1" applyBorder="1" applyAlignment="1">
      <alignment vertical="center"/>
    </xf>
    <xf numFmtId="173" fontId="3" fillId="40" borderId="66" xfId="0" applyNumberFormat="1" applyFont="1" applyFill="1" applyBorder="1" applyAlignment="1">
      <alignment vertical="center"/>
    </xf>
    <xf numFmtId="173" fontId="3" fillId="42" borderId="15" xfId="0" applyNumberFormat="1" applyFont="1" applyFill="1" applyBorder="1" applyAlignment="1">
      <alignment vertical="center"/>
    </xf>
    <xf numFmtId="173" fontId="3" fillId="42" borderId="14" xfId="0" applyNumberFormat="1" applyFont="1" applyFill="1" applyBorder="1" applyAlignment="1">
      <alignment vertical="center"/>
    </xf>
    <xf numFmtId="173" fontId="3" fillId="41" borderId="15" xfId="0" applyNumberFormat="1" applyFont="1" applyFill="1" applyBorder="1" applyAlignment="1">
      <alignment vertical="center"/>
    </xf>
    <xf numFmtId="173" fontId="3" fillId="41" borderId="14" xfId="0" applyNumberFormat="1" applyFont="1" applyFill="1" applyBorder="1" applyAlignment="1">
      <alignment vertical="center"/>
    </xf>
    <xf numFmtId="173" fontId="3" fillId="40" borderId="15" xfId="0" applyNumberFormat="1" applyFont="1" applyFill="1" applyBorder="1" applyAlignment="1">
      <alignment vertical="center"/>
    </xf>
    <xf numFmtId="173" fontId="3" fillId="40" borderId="14" xfId="0" applyNumberFormat="1" applyFont="1" applyFill="1" applyBorder="1" applyAlignment="1">
      <alignment vertical="center"/>
    </xf>
    <xf numFmtId="173" fontId="3" fillId="0" borderId="14" xfId="0" applyNumberFormat="1" applyFont="1" applyBorder="1" applyAlignment="1">
      <alignment vertical="center" wrapText="1"/>
    </xf>
    <xf numFmtId="173" fontId="3" fillId="42" borderId="67" xfId="0" applyNumberFormat="1" applyFont="1" applyFill="1" applyBorder="1" applyAlignment="1">
      <alignment vertical="center"/>
    </xf>
    <xf numFmtId="173" fontId="3" fillId="42" borderId="68" xfId="0" applyNumberFormat="1" applyFont="1" applyFill="1" applyBorder="1" applyAlignment="1">
      <alignment vertical="center"/>
    </xf>
    <xf numFmtId="173" fontId="3" fillId="41" borderId="67" xfId="0" applyNumberFormat="1" applyFont="1" applyFill="1" applyBorder="1" applyAlignment="1">
      <alignment vertical="center"/>
    </xf>
    <xf numFmtId="173" fontId="3" fillId="41" borderId="68" xfId="0" applyNumberFormat="1" applyFont="1" applyFill="1" applyBorder="1" applyAlignment="1">
      <alignment vertical="center"/>
    </xf>
    <xf numFmtId="173" fontId="3" fillId="40" borderId="67" xfId="0" applyNumberFormat="1" applyFont="1" applyFill="1" applyBorder="1" applyAlignment="1">
      <alignment vertical="center"/>
    </xf>
    <xf numFmtId="173" fontId="3" fillId="40" borderId="68" xfId="0" applyNumberFormat="1" applyFont="1" applyFill="1" applyBorder="1" applyAlignment="1">
      <alignment vertical="center"/>
    </xf>
    <xf numFmtId="173" fontId="9" fillId="4" borderId="54" xfId="0" applyNumberFormat="1" applyFont="1" applyFill="1" applyBorder="1" applyAlignment="1">
      <alignment vertical="center"/>
    </xf>
    <xf numFmtId="173" fontId="9" fillId="4" borderId="69" xfId="0" applyNumberFormat="1" applyFont="1" applyFill="1" applyBorder="1" applyAlignment="1">
      <alignment vertical="center"/>
    </xf>
    <xf numFmtId="173" fontId="3" fillId="42" borderId="65" xfId="0" applyNumberFormat="1" applyFont="1" applyFill="1" applyBorder="1" applyAlignment="1">
      <alignment vertical="center"/>
    </xf>
    <xf numFmtId="173" fontId="3" fillId="42" borderId="66" xfId="0" applyNumberFormat="1" applyFont="1" applyFill="1" applyBorder="1" applyAlignment="1">
      <alignment vertical="center"/>
    </xf>
    <xf numFmtId="173" fontId="3" fillId="47" borderId="65" xfId="0" applyNumberFormat="1" applyFont="1" applyFill="1" applyBorder="1" applyAlignment="1">
      <alignment vertical="center"/>
    </xf>
    <xf numFmtId="173" fontId="3" fillId="47" borderId="66" xfId="0" applyNumberFormat="1" applyFont="1" applyFill="1" applyBorder="1" applyAlignment="1">
      <alignment vertical="center"/>
    </xf>
    <xf numFmtId="173" fontId="3" fillId="47" borderId="15" xfId="0" applyNumberFormat="1" applyFont="1" applyFill="1" applyBorder="1" applyAlignment="1">
      <alignment vertical="center"/>
    </xf>
    <xf numFmtId="173" fontId="3" fillId="47" borderId="14" xfId="0" applyNumberFormat="1" applyFont="1" applyFill="1" applyBorder="1" applyAlignment="1">
      <alignment vertical="center"/>
    </xf>
    <xf numFmtId="173" fontId="3" fillId="0" borderId="70" xfId="0" applyNumberFormat="1" applyFont="1" applyBorder="1" applyAlignment="1">
      <alignment vertical="center" wrapText="1"/>
    </xf>
    <xf numFmtId="173" fontId="3" fillId="0" borderId="71" xfId="0" applyNumberFormat="1" applyFont="1" applyBorder="1" applyAlignment="1">
      <alignment vertical="center" wrapText="1"/>
    </xf>
    <xf numFmtId="173" fontId="3" fillId="0" borderId="72" xfId="0" applyNumberFormat="1" applyFont="1" applyBorder="1" applyAlignment="1">
      <alignment vertical="center" wrapText="1"/>
    </xf>
    <xf numFmtId="173" fontId="3" fillId="50" borderId="28" xfId="0" applyNumberFormat="1" applyFont="1" applyFill="1" applyBorder="1" applyAlignment="1">
      <alignment vertical="center"/>
    </xf>
    <xf numFmtId="173" fontId="3" fillId="50" borderId="29" xfId="0" applyNumberFormat="1" applyFont="1" applyFill="1" applyBorder="1" applyAlignment="1">
      <alignment vertical="center"/>
    </xf>
    <xf numFmtId="173" fontId="3" fillId="40" borderId="47" xfId="0" applyNumberFormat="1" applyFont="1" applyFill="1" applyBorder="1" applyAlignment="1">
      <alignment vertical="center"/>
    </xf>
    <xf numFmtId="173" fontId="3" fillId="40" borderId="48" xfId="0" applyNumberFormat="1" applyFont="1" applyFill="1" applyBorder="1" applyAlignment="1">
      <alignment vertical="center"/>
    </xf>
    <xf numFmtId="173" fontId="9" fillId="4" borderId="13" xfId="0" applyNumberFormat="1" applyFont="1" applyFill="1" applyBorder="1" applyAlignment="1">
      <alignment vertical="center"/>
    </xf>
    <xf numFmtId="173" fontId="9" fillId="4" borderId="12" xfId="0" applyNumberFormat="1" applyFont="1" applyFill="1" applyBorder="1" applyAlignment="1">
      <alignment vertical="center"/>
    </xf>
    <xf numFmtId="173" fontId="9" fillId="32" borderId="73" xfId="0" applyNumberFormat="1" applyFont="1" applyFill="1" applyBorder="1" applyAlignment="1">
      <alignment vertical="center"/>
    </xf>
    <xf numFmtId="173" fontId="9" fillId="32" borderId="74" xfId="0" applyNumberFormat="1" applyFont="1" applyFill="1" applyBorder="1" applyAlignment="1">
      <alignment vertical="center"/>
    </xf>
    <xf numFmtId="173" fontId="3" fillId="0" borderId="75" xfId="0" applyNumberFormat="1" applyFont="1" applyBorder="1" applyAlignment="1">
      <alignment vertical="center" wrapText="1"/>
    </xf>
    <xf numFmtId="173" fontId="3" fillId="0" borderId="54" xfId="0" applyNumberFormat="1" applyFont="1" applyBorder="1" applyAlignment="1">
      <alignment vertical="center" wrapText="1"/>
    </xf>
    <xf numFmtId="173" fontId="3" fillId="50" borderId="47" xfId="0" applyNumberFormat="1" applyFont="1" applyFill="1" applyBorder="1" applyAlignment="1">
      <alignment vertical="center"/>
    </xf>
    <xf numFmtId="173" fontId="3" fillId="50" borderId="48" xfId="0" applyNumberFormat="1" applyFont="1" applyFill="1" applyBorder="1" applyAlignment="1">
      <alignment vertical="center"/>
    </xf>
    <xf numFmtId="173" fontId="9" fillId="50" borderId="47" xfId="0" applyNumberFormat="1" applyFont="1" applyFill="1" applyBorder="1" applyAlignment="1">
      <alignment vertical="center"/>
    </xf>
    <xf numFmtId="173" fontId="9" fillId="50" borderId="48" xfId="0" applyNumberFormat="1" applyFont="1" applyFill="1" applyBorder="1" applyAlignment="1">
      <alignment vertical="center"/>
    </xf>
    <xf numFmtId="173" fontId="9" fillId="32" borderId="54" xfId="0" applyNumberFormat="1" applyFont="1" applyFill="1" applyBorder="1" applyAlignment="1">
      <alignment vertical="center"/>
    </xf>
    <xf numFmtId="173" fontId="9" fillId="32" borderId="69" xfId="0" applyNumberFormat="1" applyFont="1" applyFill="1" applyBorder="1" applyAlignment="1">
      <alignment vertical="center"/>
    </xf>
    <xf numFmtId="173" fontId="9" fillId="50" borderId="28" xfId="0" applyNumberFormat="1" applyFont="1" applyFill="1" applyBorder="1" applyAlignment="1">
      <alignment vertical="center"/>
    </xf>
    <xf numFmtId="173" fontId="9" fillId="50" borderId="29" xfId="0" applyNumberFormat="1" applyFont="1" applyFill="1" applyBorder="1" applyAlignment="1">
      <alignment vertical="center"/>
    </xf>
    <xf numFmtId="173" fontId="3" fillId="50" borderId="15" xfId="0" applyNumberFormat="1" applyFont="1" applyFill="1" applyBorder="1" applyAlignment="1">
      <alignment vertical="center"/>
    </xf>
    <xf numFmtId="173" fontId="3" fillId="50" borderId="14" xfId="0" applyNumberFormat="1" applyFont="1" applyFill="1" applyBorder="1" applyAlignment="1">
      <alignment vertical="center"/>
    </xf>
    <xf numFmtId="173" fontId="9" fillId="50" borderId="15" xfId="0" applyNumberFormat="1" applyFont="1" applyFill="1" applyBorder="1" applyAlignment="1">
      <alignment vertical="center"/>
    </xf>
    <xf numFmtId="173" fontId="9" fillId="50" borderId="14" xfId="0" applyNumberFormat="1" applyFont="1" applyFill="1" applyBorder="1" applyAlignment="1">
      <alignment vertical="center"/>
    </xf>
    <xf numFmtId="173" fontId="9" fillId="32" borderId="13" xfId="0" applyNumberFormat="1" applyFont="1" applyFill="1" applyBorder="1" applyAlignment="1">
      <alignment vertical="center"/>
    </xf>
    <xf numFmtId="173" fontId="9" fillId="32" borderId="12" xfId="0" applyNumberFormat="1" applyFont="1" applyFill="1" applyBorder="1" applyAlignment="1">
      <alignment vertical="center"/>
    </xf>
    <xf numFmtId="173" fontId="3" fillId="0" borderId="0" xfId="0" applyNumberFormat="1" applyFont="1" applyAlignment="1">
      <alignment vertical="center"/>
    </xf>
    <xf numFmtId="173" fontId="9" fillId="4" borderId="73" xfId="0" applyNumberFormat="1" applyFont="1" applyFill="1" applyBorder="1" applyAlignment="1">
      <alignment vertical="center"/>
    </xf>
    <xf numFmtId="173" fontId="9" fillId="4" borderId="74" xfId="0" applyNumberFormat="1" applyFont="1" applyFill="1" applyBorder="1" applyAlignment="1">
      <alignment vertical="center"/>
    </xf>
    <xf numFmtId="173" fontId="1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172" fontId="2" fillId="32" borderId="33" xfId="0" applyNumberFormat="1" applyFont="1" applyFill="1" applyBorder="1" applyAlignment="1">
      <alignment vertical="center"/>
    </xf>
    <xf numFmtId="173" fontId="1" fillId="0" borderId="70" xfId="0" applyNumberFormat="1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2" fillId="0" borderId="70" xfId="0" applyFont="1" applyBorder="1" applyAlignment="1">
      <alignment vertical="center"/>
    </xf>
    <xf numFmtId="0" fontId="2" fillId="0" borderId="70" xfId="0" applyFont="1" applyBorder="1" applyAlignment="1">
      <alignment horizontal="left" vertical="center" wrapText="1"/>
    </xf>
    <xf numFmtId="10" fontId="2" fillId="0" borderId="70" xfId="0" applyNumberFormat="1" applyFont="1" applyFill="1" applyBorder="1" applyAlignment="1">
      <alignment horizontal="center" vertical="center" wrapText="1"/>
    </xf>
    <xf numFmtId="173" fontId="2" fillId="0" borderId="70" xfId="0" applyNumberFormat="1" applyFont="1" applyBorder="1" applyAlignment="1">
      <alignment horizontal="center" vertical="center" wrapText="1"/>
    </xf>
    <xf numFmtId="172" fontId="2" fillId="0" borderId="70" xfId="0" applyNumberFormat="1" applyFont="1" applyFill="1" applyBorder="1" applyAlignment="1">
      <alignment horizontal="center" vertical="center"/>
    </xf>
    <xf numFmtId="172" fontId="2" fillId="32" borderId="70" xfId="0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73" fontId="9" fillId="47" borderId="15" xfId="0" applyNumberFormat="1" applyFont="1" applyFill="1" applyBorder="1" applyAlignment="1">
      <alignment/>
    </xf>
    <xf numFmtId="173" fontId="9" fillId="47" borderId="14" xfId="0" applyNumberFormat="1" applyFont="1" applyFill="1" applyBorder="1" applyAlignment="1">
      <alignment/>
    </xf>
    <xf numFmtId="173" fontId="2" fillId="47" borderId="15" xfId="0" applyNumberFormat="1" applyFont="1" applyFill="1" applyBorder="1" applyAlignment="1">
      <alignment/>
    </xf>
    <xf numFmtId="173" fontId="2" fillId="47" borderId="14" xfId="0" applyNumberFormat="1" applyFont="1" applyFill="1" applyBorder="1" applyAlignment="1">
      <alignment/>
    </xf>
    <xf numFmtId="173" fontId="2" fillId="51" borderId="15" xfId="0" applyNumberFormat="1" applyFont="1" applyFill="1" applyBorder="1" applyAlignment="1">
      <alignment/>
    </xf>
    <xf numFmtId="173" fontId="2" fillId="51" borderId="14" xfId="0" applyNumberFormat="1" applyFont="1" applyFill="1" applyBorder="1" applyAlignment="1">
      <alignment/>
    </xf>
    <xf numFmtId="173" fontId="3" fillId="41" borderId="76" xfId="0" applyNumberFormat="1" applyFont="1" applyFill="1" applyBorder="1" applyAlignment="1">
      <alignment vertical="center"/>
    </xf>
    <xf numFmtId="173" fontId="3" fillId="41" borderId="77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173" fontId="9" fillId="0" borderId="15" xfId="0" applyNumberFormat="1" applyFont="1" applyFill="1" applyBorder="1" applyAlignment="1">
      <alignment vertical="center"/>
    </xf>
    <xf numFmtId="173" fontId="9" fillId="0" borderId="14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3" fontId="1" fillId="4" borderId="56" xfId="0" applyNumberFormat="1" applyFont="1" applyFill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3" fontId="2" fillId="0" borderId="39" xfId="0" applyNumberFormat="1" applyFont="1" applyFill="1" applyBorder="1" applyAlignment="1">
      <alignment vertical="center"/>
    </xf>
    <xf numFmtId="3" fontId="2" fillId="4" borderId="39" xfId="0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0" fontId="2" fillId="0" borderId="17" xfId="0" applyFont="1" applyFill="1" applyBorder="1" applyAlignment="1">
      <alignment horizontal="left" vertical="center"/>
    </xf>
    <xf numFmtId="173" fontId="2" fillId="0" borderId="15" xfId="0" applyNumberFormat="1" applyFont="1" applyFill="1" applyBorder="1" applyAlignment="1">
      <alignment/>
    </xf>
    <xf numFmtId="173" fontId="3" fillId="41" borderId="78" xfId="0" applyNumberFormat="1" applyFont="1" applyFill="1" applyBorder="1" applyAlignment="1">
      <alignment vertical="center"/>
    </xf>
    <xf numFmtId="173" fontId="3" fillId="41" borderId="79" xfId="0" applyNumberFormat="1" applyFont="1" applyFill="1" applyBorder="1" applyAlignment="1">
      <alignment vertical="center"/>
    </xf>
    <xf numFmtId="173" fontId="3" fillId="40" borderId="78" xfId="0" applyNumberFormat="1" applyFont="1" applyFill="1" applyBorder="1" applyAlignment="1">
      <alignment vertical="center"/>
    </xf>
    <xf numFmtId="173" fontId="3" fillId="40" borderId="79" xfId="0" applyNumberFormat="1" applyFont="1" applyFill="1" applyBorder="1" applyAlignment="1">
      <alignment vertical="center"/>
    </xf>
    <xf numFmtId="173" fontId="3" fillId="42" borderId="78" xfId="0" applyNumberFormat="1" applyFont="1" applyFill="1" applyBorder="1" applyAlignment="1">
      <alignment vertical="center"/>
    </xf>
    <xf numFmtId="173" fontId="3" fillId="42" borderId="79" xfId="0" applyNumberFormat="1" applyFont="1" applyFill="1" applyBorder="1" applyAlignment="1">
      <alignment vertical="center"/>
    </xf>
    <xf numFmtId="173" fontId="3" fillId="47" borderId="78" xfId="0" applyNumberFormat="1" applyFont="1" applyFill="1" applyBorder="1" applyAlignment="1">
      <alignment vertical="center"/>
    </xf>
    <xf numFmtId="173" fontId="3" fillId="47" borderId="79" xfId="0" applyNumberFormat="1" applyFont="1" applyFill="1" applyBorder="1" applyAlignment="1">
      <alignment vertical="center"/>
    </xf>
    <xf numFmtId="173" fontId="3" fillId="50" borderId="65" xfId="0" applyNumberFormat="1" applyFont="1" applyFill="1" applyBorder="1" applyAlignment="1">
      <alignment vertical="center"/>
    </xf>
    <xf numFmtId="173" fontId="3" fillId="50" borderId="66" xfId="0" applyNumberFormat="1" applyFont="1" applyFill="1" applyBorder="1" applyAlignment="1">
      <alignment vertical="center"/>
    </xf>
    <xf numFmtId="173" fontId="9" fillId="50" borderId="65" xfId="0" applyNumberFormat="1" applyFont="1" applyFill="1" applyBorder="1" applyAlignment="1">
      <alignment vertical="center"/>
    </xf>
    <xf numFmtId="173" fontId="9" fillId="50" borderId="66" xfId="0" applyNumberFormat="1" applyFont="1" applyFill="1" applyBorder="1" applyAlignment="1">
      <alignment vertical="center"/>
    </xf>
    <xf numFmtId="173" fontId="3" fillId="50" borderId="78" xfId="0" applyNumberFormat="1" applyFont="1" applyFill="1" applyBorder="1" applyAlignment="1">
      <alignment vertical="center"/>
    </xf>
    <xf numFmtId="173" fontId="3" fillId="50" borderId="79" xfId="0" applyNumberFormat="1" applyFont="1" applyFill="1" applyBorder="1" applyAlignment="1">
      <alignment vertical="center"/>
    </xf>
    <xf numFmtId="173" fontId="9" fillId="50" borderId="78" xfId="0" applyNumberFormat="1" applyFont="1" applyFill="1" applyBorder="1" applyAlignment="1">
      <alignment vertical="center"/>
    </xf>
    <xf numFmtId="173" fontId="9" fillId="50" borderId="79" xfId="0" applyNumberFormat="1" applyFont="1" applyFill="1" applyBorder="1" applyAlignment="1">
      <alignment vertical="center"/>
    </xf>
    <xf numFmtId="173" fontId="3" fillId="41" borderId="80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vertical="center"/>
    </xf>
    <xf numFmtId="0" fontId="2" fillId="0" borderId="64" xfId="0" applyFont="1" applyFill="1" applyBorder="1" applyAlignment="1">
      <alignment horizontal="left" vertical="center"/>
    </xf>
    <xf numFmtId="173" fontId="3" fillId="42" borderId="28" xfId="0" applyNumberFormat="1" applyFont="1" applyFill="1" applyBorder="1" applyAlignment="1">
      <alignment vertical="center"/>
    </xf>
    <xf numFmtId="173" fontId="3" fillId="42" borderId="29" xfId="0" applyNumberFormat="1" applyFont="1" applyFill="1" applyBorder="1" applyAlignment="1">
      <alignment vertical="center"/>
    </xf>
    <xf numFmtId="173" fontId="3" fillId="50" borderId="67" xfId="0" applyNumberFormat="1" applyFont="1" applyFill="1" applyBorder="1" applyAlignment="1">
      <alignment vertical="center"/>
    </xf>
    <xf numFmtId="173" fontId="3" fillId="50" borderId="68" xfId="0" applyNumberFormat="1" applyFont="1" applyFill="1" applyBorder="1" applyAlignment="1">
      <alignment vertical="center"/>
    </xf>
    <xf numFmtId="173" fontId="3" fillId="47" borderId="67" xfId="0" applyNumberFormat="1" applyFont="1" applyFill="1" applyBorder="1" applyAlignment="1">
      <alignment vertical="center"/>
    </xf>
    <xf numFmtId="173" fontId="3" fillId="47" borderId="68" xfId="0" applyNumberFormat="1" applyFont="1" applyFill="1" applyBorder="1" applyAlignment="1">
      <alignment vertical="center"/>
    </xf>
    <xf numFmtId="10" fontId="1" fillId="32" borderId="81" xfId="0" applyNumberFormat="1" applyFont="1" applyFill="1" applyBorder="1" applyAlignment="1">
      <alignment/>
    </xf>
    <xf numFmtId="3" fontId="1" fillId="32" borderId="81" xfId="0" applyNumberFormat="1" applyFont="1" applyFill="1" applyBorder="1" applyAlignment="1">
      <alignment vertical="center"/>
    </xf>
    <xf numFmtId="10" fontId="1" fillId="32" borderId="41" xfId="0" applyNumberFormat="1" applyFont="1" applyFill="1" applyBorder="1" applyAlignment="1">
      <alignment vertical="center"/>
    </xf>
    <xf numFmtId="10" fontId="2" fillId="0" borderId="59" xfId="0" applyNumberFormat="1" applyFont="1" applyBorder="1" applyAlignment="1">
      <alignment/>
    </xf>
    <xf numFmtId="3" fontId="2" fillId="0" borderId="82" xfId="0" applyNumberFormat="1" applyFont="1" applyFill="1" applyBorder="1" applyAlignment="1">
      <alignment vertical="center"/>
    </xf>
    <xf numFmtId="0" fontId="1" fillId="40" borderId="33" xfId="0" applyFont="1" applyFill="1" applyBorder="1" applyAlignment="1">
      <alignment horizontal="center" vertical="center" wrapText="1"/>
    </xf>
    <xf numFmtId="173" fontId="1" fillId="4" borderId="70" xfId="0" applyNumberFormat="1" applyFont="1" applyFill="1" applyBorder="1" applyAlignment="1">
      <alignment horizontal="center" vertical="center"/>
    </xf>
    <xf numFmtId="0" fontId="1" fillId="4" borderId="70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vertical="center"/>
    </xf>
    <xf numFmtId="0" fontId="2" fillId="4" borderId="70" xfId="0" applyFont="1" applyFill="1" applyBorder="1" applyAlignment="1">
      <alignment horizontal="left" vertical="center" wrapText="1"/>
    </xf>
    <xf numFmtId="10" fontId="2" fillId="4" borderId="70" xfId="0" applyNumberFormat="1" applyFont="1" applyFill="1" applyBorder="1" applyAlignment="1">
      <alignment horizontal="center" vertical="center" wrapText="1"/>
    </xf>
    <xf numFmtId="173" fontId="2" fillId="4" borderId="70" xfId="0" applyNumberFormat="1" applyFont="1" applyFill="1" applyBorder="1" applyAlignment="1">
      <alignment horizontal="center" vertical="center" wrapText="1"/>
    </xf>
    <xf numFmtId="172" fontId="2" fillId="4" borderId="70" xfId="0" applyNumberFormat="1" applyFont="1" applyFill="1" applyBorder="1" applyAlignment="1">
      <alignment horizontal="center" vertical="center"/>
    </xf>
    <xf numFmtId="172" fontId="2" fillId="4" borderId="70" xfId="0" applyNumberFormat="1" applyFont="1" applyFill="1" applyBorder="1" applyAlignment="1">
      <alignment vertical="center"/>
    </xf>
    <xf numFmtId="174" fontId="2" fillId="4" borderId="70" xfId="0" applyNumberFormat="1" applyFont="1" applyFill="1" applyBorder="1" applyAlignment="1">
      <alignment horizontal="center" vertical="center" wrapText="1"/>
    </xf>
    <xf numFmtId="179" fontId="2" fillId="4" borderId="70" xfId="0" applyNumberFormat="1" applyFont="1" applyFill="1" applyBorder="1" applyAlignment="1">
      <alignment horizontal="center" vertical="center" wrapText="1"/>
    </xf>
    <xf numFmtId="0" fontId="2" fillId="4" borderId="70" xfId="0" applyFont="1" applyFill="1" applyBorder="1" applyAlignment="1">
      <alignment horizontal="center" vertical="center" wrapText="1"/>
    </xf>
    <xf numFmtId="173" fontId="1" fillId="0" borderId="52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" fillId="0" borderId="52" xfId="0" applyFont="1" applyBorder="1" applyAlignment="1">
      <alignment horizontal="left" vertical="center" wrapText="1"/>
    </xf>
    <xf numFmtId="10" fontId="2" fillId="0" borderId="52" xfId="0" applyNumberFormat="1" applyFont="1" applyFill="1" applyBorder="1" applyAlignment="1">
      <alignment horizontal="center" vertical="center" wrapText="1"/>
    </xf>
    <xf numFmtId="173" fontId="2" fillId="0" borderId="52" xfId="0" applyNumberFormat="1" applyFont="1" applyBorder="1" applyAlignment="1">
      <alignment horizontal="center" vertical="center" wrapText="1"/>
    </xf>
    <xf numFmtId="172" fontId="2" fillId="0" borderId="52" xfId="0" applyNumberFormat="1" applyFont="1" applyFill="1" applyBorder="1" applyAlignment="1">
      <alignment horizontal="center" vertical="center"/>
    </xf>
    <xf numFmtId="172" fontId="2" fillId="32" borderId="52" xfId="0" applyNumberFormat="1" applyFont="1" applyFill="1" applyBorder="1" applyAlignment="1">
      <alignment vertical="center"/>
    </xf>
    <xf numFmtId="174" fontId="2" fillId="0" borderId="52" xfId="0" applyNumberFormat="1" applyFont="1" applyBorder="1" applyAlignment="1">
      <alignment horizontal="center" vertical="center" wrapText="1"/>
    </xf>
    <xf numFmtId="10" fontId="2" fillId="0" borderId="52" xfId="0" applyNumberFormat="1" applyFont="1" applyBorder="1" applyAlignment="1">
      <alignment horizontal="center" vertical="center" wrapText="1"/>
    </xf>
    <xf numFmtId="179" fontId="2" fillId="0" borderId="52" xfId="0" applyNumberFormat="1" applyFont="1" applyFill="1" applyBorder="1" applyAlignment="1">
      <alignment horizontal="center" vertical="center" wrapText="1"/>
    </xf>
    <xf numFmtId="173" fontId="2" fillId="0" borderId="52" xfId="0" applyNumberFormat="1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1" borderId="52" xfId="0" applyFont="1" applyFill="1" applyBorder="1" applyAlignment="1">
      <alignment horizontal="center" vertical="center" wrapText="1"/>
    </xf>
    <xf numFmtId="173" fontId="1" fillId="0" borderId="83" xfId="0" applyNumberFormat="1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0" fontId="2" fillId="0" borderId="83" xfId="0" applyFont="1" applyBorder="1" applyAlignment="1">
      <alignment horizontal="center" vertical="center"/>
    </xf>
    <xf numFmtId="0" fontId="2" fillId="0" borderId="83" xfId="0" applyFont="1" applyBorder="1" applyAlignment="1">
      <alignment horizontal="left" vertical="center"/>
    </xf>
    <xf numFmtId="10" fontId="2" fillId="0" borderId="83" xfId="0" applyNumberFormat="1" applyFont="1" applyBorder="1" applyAlignment="1">
      <alignment horizontal="center" vertical="center" wrapText="1"/>
    </xf>
    <xf numFmtId="173" fontId="2" fillId="0" borderId="83" xfId="0" applyNumberFormat="1" applyFont="1" applyBorder="1" applyAlignment="1">
      <alignment horizontal="center" vertical="center" wrapText="1"/>
    </xf>
    <xf numFmtId="172" fontId="2" fillId="0" borderId="83" xfId="0" applyNumberFormat="1" applyFont="1" applyFill="1" applyBorder="1" applyAlignment="1">
      <alignment horizontal="center" vertical="center"/>
    </xf>
    <xf numFmtId="172" fontId="2" fillId="32" borderId="83" xfId="0" applyNumberFormat="1" applyFont="1" applyFill="1" applyBorder="1" applyAlignment="1">
      <alignment vertical="center"/>
    </xf>
    <xf numFmtId="174" fontId="2" fillId="0" borderId="83" xfId="0" applyNumberFormat="1" applyFont="1" applyBorder="1" applyAlignment="1">
      <alignment horizontal="center" vertical="center" wrapText="1"/>
    </xf>
    <xf numFmtId="179" fontId="2" fillId="0" borderId="83" xfId="0" applyNumberFormat="1" applyFont="1" applyFill="1" applyBorder="1" applyAlignment="1">
      <alignment horizontal="center" vertical="center" wrapText="1"/>
    </xf>
    <xf numFmtId="173" fontId="2" fillId="0" borderId="83" xfId="0" applyNumberFormat="1" applyFont="1" applyFill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174" fontId="2" fillId="0" borderId="70" xfId="0" applyNumberFormat="1" applyFont="1" applyBorder="1" applyAlignment="1">
      <alignment horizontal="center" vertical="center" wrapText="1"/>
    </xf>
    <xf numFmtId="10" fontId="2" fillId="0" borderId="70" xfId="0" applyNumberFormat="1" applyFont="1" applyBorder="1" applyAlignment="1">
      <alignment horizontal="center" vertical="center" wrapText="1"/>
    </xf>
    <xf numFmtId="174" fontId="2" fillId="0" borderId="70" xfId="0" applyNumberFormat="1" applyFont="1" applyBorder="1" applyAlignment="1" quotePrefix="1">
      <alignment horizontal="center" vertical="center" wrapText="1"/>
    </xf>
    <xf numFmtId="179" fontId="2" fillId="0" borderId="70" xfId="0" applyNumberFormat="1" applyFont="1" applyFill="1" applyBorder="1" applyAlignment="1">
      <alignment horizontal="center" vertical="center" wrapText="1"/>
    </xf>
    <xf numFmtId="173" fontId="2" fillId="0" borderId="70" xfId="0" applyNumberFormat="1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1" borderId="70" xfId="0" applyFont="1" applyFill="1" applyBorder="1" applyAlignment="1">
      <alignment horizontal="center" vertical="center" wrapText="1"/>
    </xf>
    <xf numFmtId="174" fontId="2" fillId="0" borderId="52" xfId="0" applyNumberFormat="1" applyFont="1" applyBorder="1" applyAlignment="1" quotePrefix="1">
      <alignment horizontal="center" vertical="center" wrapText="1"/>
    </xf>
    <xf numFmtId="0" fontId="2" fillId="0" borderId="83" xfId="0" applyFont="1" applyFill="1" applyBorder="1" applyAlignment="1">
      <alignment horizontal="left" vertical="center"/>
    </xf>
    <xf numFmtId="0" fontId="2" fillId="0" borderId="70" xfId="0" applyFont="1" applyBorder="1" applyAlignment="1">
      <alignment horizontal="center" vertical="center"/>
    </xf>
    <xf numFmtId="0" fontId="2" fillId="0" borderId="70" xfId="0" applyFont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173" fontId="1" fillId="0" borderId="83" xfId="0" applyNumberFormat="1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vertical="center"/>
    </xf>
    <xf numFmtId="0" fontId="2" fillId="0" borderId="83" xfId="0" applyFont="1" applyFill="1" applyBorder="1" applyAlignment="1">
      <alignment horizontal="left" vertical="center" wrapText="1"/>
    </xf>
    <xf numFmtId="10" fontId="2" fillId="0" borderId="83" xfId="0" applyNumberFormat="1" applyFont="1" applyFill="1" applyBorder="1" applyAlignment="1">
      <alignment horizontal="center" vertical="center" wrapText="1"/>
    </xf>
    <xf numFmtId="174" fontId="2" fillId="0" borderId="83" xfId="0" applyNumberFormat="1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/>
    </xf>
    <xf numFmtId="0" fontId="2" fillId="0" borderId="83" xfId="0" applyFont="1" applyFill="1" applyBorder="1" applyAlignment="1" quotePrefix="1">
      <alignment horizontal="center" vertical="center" wrapText="1"/>
    </xf>
    <xf numFmtId="179" fontId="2" fillId="0" borderId="33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32" borderId="55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10" fontId="0" fillId="32" borderId="17" xfId="0" applyNumberFormat="1" applyFill="1" applyBorder="1" applyAlignment="1">
      <alignment horizontal="center"/>
    </xf>
    <xf numFmtId="10" fontId="0" fillId="32" borderId="16" xfId="0" applyNumberFormat="1" applyFill="1" applyBorder="1" applyAlignment="1">
      <alignment horizontal="center"/>
    </xf>
    <xf numFmtId="10" fontId="0" fillId="32" borderId="50" xfId="0" applyNumberFormat="1" applyFill="1" applyBorder="1" applyAlignment="1">
      <alignment horizontal="center"/>
    </xf>
    <xf numFmtId="0" fontId="1" fillId="0" borderId="45" xfId="0" applyFont="1" applyBorder="1" applyAlignment="1">
      <alignment horizontal="left" vertical="center"/>
    </xf>
    <xf numFmtId="0" fontId="1" fillId="0" borderId="84" xfId="0" applyFont="1" applyBorder="1" applyAlignment="1">
      <alignment horizontal="left" vertical="center"/>
    </xf>
    <xf numFmtId="10" fontId="6" fillId="32" borderId="39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vertical="center"/>
    </xf>
    <xf numFmtId="0" fontId="1" fillId="32" borderId="55" xfId="0" applyFont="1" applyFill="1" applyBorder="1" applyAlignment="1">
      <alignment horizontal="center" vertical="center" wrapText="1"/>
    </xf>
    <xf numFmtId="3" fontId="1" fillId="47" borderId="16" xfId="0" applyNumberFormat="1" applyFont="1" applyFill="1" applyBorder="1" applyAlignment="1">
      <alignment vertical="center"/>
    </xf>
    <xf numFmtId="14" fontId="1" fillId="32" borderId="39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14" fontId="1" fillId="0" borderId="56" xfId="0" applyNumberFormat="1" applyFont="1" applyFill="1" applyBorder="1" applyAlignment="1">
      <alignment horizontal="center" vertical="center" wrapText="1"/>
    </xf>
    <xf numFmtId="3" fontId="1" fillId="0" borderId="56" xfId="0" applyNumberFormat="1" applyFont="1" applyFill="1" applyBorder="1" applyAlignment="1">
      <alignment vertical="center"/>
    </xf>
    <xf numFmtId="173" fontId="6" fillId="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0" fontId="1" fillId="32" borderId="31" xfId="0" applyNumberFormat="1" applyFont="1" applyFill="1" applyBorder="1" applyAlignment="1">
      <alignment/>
    </xf>
    <xf numFmtId="14" fontId="1" fillId="0" borderId="0" xfId="0" applyNumberFormat="1" applyFont="1" applyAlignment="1">
      <alignment/>
    </xf>
    <xf numFmtId="0" fontId="1" fillId="0" borderId="55" xfId="0" applyFont="1" applyFill="1" applyBorder="1" applyAlignment="1">
      <alignment horizontal="center" vertical="center" wrapText="1"/>
    </xf>
    <xf numFmtId="14" fontId="1" fillId="0" borderId="39" xfId="0" applyNumberFormat="1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vertical="center"/>
    </xf>
    <xf numFmtId="0" fontId="2" fillId="0" borderId="85" xfId="0" applyFont="1" applyBorder="1" applyAlignment="1">
      <alignment horizontal="center" vertical="center" wrapText="1"/>
    </xf>
    <xf numFmtId="4" fontId="2" fillId="4" borderId="85" xfId="0" applyNumberFormat="1" applyFont="1" applyFill="1" applyBorder="1" applyAlignment="1">
      <alignment vertical="center"/>
    </xf>
    <xf numFmtId="172" fontId="2" fillId="32" borderId="85" xfId="0" applyNumberFormat="1" applyFont="1" applyFill="1" applyBorder="1" applyAlignment="1">
      <alignment vertical="center"/>
    </xf>
    <xf numFmtId="0" fontId="2" fillId="0" borderId="86" xfId="0" applyFont="1" applyFill="1" applyBorder="1" applyAlignment="1">
      <alignment vertical="center"/>
    </xf>
    <xf numFmtId="0" fontId="2" fillId="0" borderId="86" xfId="0" applyFont="1" applyBorder="1" applyAlignment="1">
      <alignment horizontal="center" vertical="center" wrapText="1"/>
    </xf>
    <xf numFmtId="172" fontId="2" fillId="0" borderId="86" xfId="0" applyNumberFormat="1" applyFont="1" applyFill="1" applyBorder="1" applyAlignment="1">
      <alignment horizontal="right" vertical="center"/>
    </xf>
    <xf numFmtId="4" fontId="2" fillId="4" borderId="86" xfId="0" applyNumberFormat="1" applyFont="1" applyFill="1" applyBorder="1" applyAlignment="1">
      <alignment vertical="center"/>
    </xf>
    <xf numFmtId="172" fontId="2" fillId="32" borderId="86" xfId="0" applyNumberFormat="1" applyFont="1" applyFill="1" applyBorder="1" applyAlignment="1">
      <alignment vertical="center"/>
    </xf>
    <xf numFmtId="0" fontId="2" fillId="0" borderId="87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4" fontId="1" fillId="32" borderId="10" xfId="0" applyNumberFormat="1" applyFont="1" applyFill="1" applyBorder="1" applyAlignment="1">
      <alignment vertical="center"/>
    </xf>
    <xf numFmtId="172" fontId="0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72" fontId="2" fillId="0" borderId="86" xfId="0" applyNumberFormat="1" applyFont="1" applyFill="1" applyBorder="1" applyAlignment="1">
      <alignment horizontal="center" vertical="center"/>
    </xf>
    <xf numFmtId="172" fontId="1" fillId="0" borderId="86" xfId="0" applyNumberFormat="1" applyFont="1" applyFill="1" applyBorder="1" applyAlignment="1">
      <alignment horizontal="right" vertical="center"/>
    </xf>
    <xf numFmtId="0" fontId="2" fillId="0" borderId="86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172" fontId="1" fillId="0" borderId="87" xfId="0" applyNumberFormat="1" applyFont="1" applyFill="1" applyBorder="1" applyAlignment="1">
      <alignment horizontal="right" vertical="center"/>
    </xf>
    <xf numFmtId="172" fontId="2" fillId="0" borderId="87" xfId="0" applyNumberFormat="1" applyFont="1" applyBorder="1" applyAlignment="1">
      <alignment/>
    </xf>
    <xf numFmtId="3" fontId="2" fillId="32" borderId="16" xfId="0" applyNumberFormat="1" applyFont="1" applyFill="1" applyBorder="1" applyAlignment="1">
      <alignment vertical="center"/>
    </xf>
    <xf numFmtId="3" fontId="2" fillId="32" borderId="50" xfId="0" applyNumberFormat="1" applyFont="1" applyFill="1" applyBorder="1" applyAlignment="1">
      <alignment vertical="center"/>
    </xf>
    <xf numFmtId="3" fontId="2" fillId="32" borderId="39" xfId="0" applyNumberFormat="1" applyFont="1" applyFill="1" applyBorder="1" applyAlignment="1">
      <alignment vertical="center"/>
    </xf>
    <xf numFmtId="3" fontId="1" fillId="32" borderId="56" xfId="0" applyNumberFormat="1" applyFont="1" applyFill="1" applyBorder="1" applyAlignment="1">
      <alignment vertical="center"/>
    </xf>
    <xf numFmtId="3" fontId="2" fillId="32" borderId="63" xfId="0" applyNumberFormat="1" applyFont="1" applyFill="1" applyBorder="1" applyAlignment="1">
      <alignment vertical="center"/>
    </xf>
    <xf numFmtId="10" fontId="6" fillId="0" borderId="31" xfId="0" applyNumberFormat="1" applyFont="1" applyBorder="1" applyAlignment="1">
      <alignment/>
    </xf>
    <xf numFmtId="0" fontId="1" fillId="40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/>
    </xf>
    <xf numFmtId="194" fontId="1" fillId="40" borderId="10" xfId="0" applyNumberFormat="1" applyFont="1" applyFill="1" applyBorder="1" applyAlignment="1">
      <alignment horizontal="center"/>
    </xf>
    <xf numFmtId="0" fontId="1" fillId="52" borderId="10" xfId="0" applyFont="1" applyFill="1" applyBorder="1" applyAlignment="1">
      <alignment horizontal="center" vertical="center" wrapText="1"/>
    </xf>
    <xf numFmtId="172" fontId="2" fillId="0" borderId="85" xfId="0" applyNumberFormat="1" applyFont="1" applyFill="1" applyBorder="1" applyAlignment="1">
      <alignment vertical="center"/>
    </xf>
    <xf numFmtId="172" fontId="2" fillId="0" borderId="87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3" fontId="18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173" fontId="9" fillId="32" borderId="88" xfId="0" applyNumberFormat="1" applyFont="1" applyFill="1" applyBorder="1" applyAlignment="1">
      <alignment vertical="center"/>
    </xf>
    <xf numFmtId="173" fontId="9" fillId="32" borderId="89" xfId="0" applyNumberFormat="1" applyFont="1" applyFill="1" applyBorder="1" applyAlignment="1">
      <alignment vertical="center"/>
    </xf>
    <xf numFmtId="0" fontId="1" fillId="0" borderId="16" xfId="0" applyFont="1" applyBorder="1" applyAlignment="1" quotePrefix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2" fillId="0" borderId="58" xfId="0" applyFont="1" applyFill="1" applyBorder="1" applyAlignment="1">
      <alignment vertical="center"/>
    </xf>
    <xf numFmtId="0" fontId="2" fillId="0" borderId="90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91" xfId="0" applyFont="1" applyFill="1" applyBorder="1" applyAlignment="1">
      <alignment vertical="center"/>
    </xf>
    <xf numFmtId="0" fontId="2" fillId="0" borderId="92" xfId="0" applyFont="1" applyFill="1" applyBorder="1" applyAlignment="1">
      <alignment vertical="center"/>
    </xf>
    <xf numFmtId="0" fontId="2" fillId="0" borderId="93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72" fontId="2" fillId="0" borderId="85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5" fontId="1" fillId="32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2" fillId="35" borderId="19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 vertical="center"/>
    </xf>
    <xf numFmtId="3" fontId="1" fillId="32" borderId="28" xfId="0" applyNumberFormat="1" applyFont="1" applyFill="1" applyBorder="1" applyAlignment="1">
      <alignment/>
    </xf>
    <xf numFmtId="3" fontId="1" fillId="32" borderId="29" xfId="0" applyNumberFormat="1" applyFont="1" applyFill="1" applyBorder="1" applyAlignment="1">
      <alignment/>
    </xf>
    <xf numFmtId="3" fontId="1" fillId="32" borderId="25" xfId="0" applyNumberFormat="1" applyFont="1" applyFill="1" applyBorder="1" applyAlignment="1">
      <alignment/>
    </xf>
    <xf numFmtId="3" fontId="1" fillId="32" borderId="24" xfId="0" applyNumberFormat="1" applyFont="1" applyFill="1" applyBorder="1" applyAlignment="1">
      <alignment/>
    </xf>
    <xf numFmtId="3" fontId="2" fillId="41" borderId="15" xfId="0" applyNumberFormat="1" applyFont="1" applyFill="1" applyBorder="1" applyAlignment="1">
      <alignment/>
    </xf>
    <xf numFmtId="3" fontId="2" fillId="41" borderId="14" xfId="0" applyNumberFormat="1" applyFont="1" applyFill="1" applyBorder="1" applyAlignment="1">
      <alignment/>
    </xf>
    <xf numFmtId="3" fontId="1" fillId="40" borderId="15" xfId="0" applyNumberFormat="1" applyFont="1" applyFill="1" applyBorder="1" applyAlignment="1">
      <alignment/>
    </xf>
    <xf numFmtId="3" fontId="1" fillId="32" borderId="15" xfId="0" applyNumberFormat="1" applyFont="1" applyFill="1" applyBorder="1" applyAlignment="1">
      <alignment/>
    </xf>
    <xf numFmtId="3" fontId="1" fillId="32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47" borderId="15" xfId="0" applyNumberFormat="1" applyFont="1" applyFill="1" applyBorder="1" applyAlignment="1">
      <alignment/>
    </xf>
    <xf numFmtId="3" fontId="2" fillId="47" borderId="14" xfId="0" applyNumberFormat="1" applyFont="1" applyFill="1" applyBorder="1" applyAlignment="1">
      <alignment/>
    </xf>
    <xf numFmtId="3" fontId="2" fillId="41" borderId="80" xfId="0" applyNumberFormat="1" applyFont="1" applyFill="1" applyBorder="1" applyAlignment="1">
      <alignment/>
    </xf>
    <xf numFmtId="3" fontId="2" fillId="41" borderId="94" xfId="0" applyNumberFormat="1" applyFont="1" applyFill="1" applyBorder="1" applyAlignment="1">
      <alignment/>
    </xf>
    <xf numFmtId="3" fontId="1" fillId="40" borderId="80" xfId="0" applyNumberFormat="1" applyFont="1" applyFill="1" applyBorder="1" applyAlignment="1">
      <alignment/>
    </xf>
    <xf numFmtId="3" fontId="1" fillId="40" borderId="94" xfId="0" applyNumberFormat="1" applyFont="1" applyFill="1" applyBorder="1" applyAlignment="1">
      <alignment/>
    </xf>
    <xf numFmtId="3" fontId="1" fillId="35" borderId="13" xfId="0" applyNumberFormat="1" applyFon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26" xfId="0" applyFont="1" applyFill="1" applyBorder="1" applyAlignment="1">
      <alignment horizontal="left" vertical="center"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95" xfId="0" applyFont="1" applyFill="1" applyBorder="1" applyAlignment="1">
      <alignment vertical="center"/>
    </xf>
    <xf numFmtId="0" fontId="2" fillId="0" borderId="95" xfId="0" applyFont="1" applyBorder="1" applyAlignment="1">
      <alignment horizontal="center" vertical="center" wrapText="1"/>
    </xf>
    <xf numFmtId="4" fontId="2" fillId="4" borderId="95" xfId="0" applyNumberFormat="1" applyFont="1" applyFill="1" applyBorder="1" applyAlignment="1">
      <alignment vertical="center"/>
    </xf>
    <xf numFmtId="4" fontId="1" fillId="4" borderId="10" xfId="0" applyNumberFormat="1" applyFont="1" applyFill="1" applyBorder="1" applyAlignment="1">
      <alignment vertical="center"/>
    </xf>
    <xf numFmtId="173" fontId="3" fillId="41" borderId="28" xfId="0" applyNumberFormat="1" applyFont="1" applyFill="1" applyBorder="1" applyAlignment="1">
      <alignment vertical="center"/>
    </xf>
    <xf numFmtId="173" fontId="3" fillId="41" borderId="29" xfId="0" applyNumberFormat="1" applyFont="1" applyFill="1" applyBorder="1" applyAlignment="1">
      <alignment vertical="center"/>
    </xf>
    <xf numFmtId="172" fontId="2" fillId="0" borderId="85" xfId="0" applyNumberFormat="1" applyFont="1" applyFill="1" applyBorder="1" applyAlignment="1">
      <alignment horizontal="right" vertical="center"/>
    </xf>
    <xf numFmtId="172" fontId="2" fillId="0" borderId="87" xfId="0" applyNumberFormat="1" applyFont="1" applyFill="1" applyBorder="1" applyAlignment="1">
      <alignment horizontal="right" vertical="center"/>
    </xf>
    <xf numFmtId="0" fontId="1" fillId="0" borderId="40" xfId="0" applyFont="1" applyBorder="1" applyAlignment="1">
      <alignment/>
    </xf>
    <xf numFmtId="0" fontId="2" fillId="0" borderId="40" xfId="0" applyFont="1" applyBorder="1" applyAlignment="1">
      <alignment/>
    </xf>
    <xf numFmtId="173" fontId="3" fillId="0" borderId="79" xfId="0" applyNumberFormat="1" applyFont="1" applyBorder="1" applyAlignment="1">
      <alignment vertical="center" wrapText="1"/>
    </xf>
    <xf numFmtId="192" fontId="3" fillId="0" borderId="85" xfId="0" applyNumberFormat="1" applyFont="1" applyBorder="1" applyAlignment="1">
      <alignment/>
    </xf>
    <xf numFmtId="192" fontId="3" fillId="0" borderId="86" xfId="0" applyNumberFormat="1" applyFont="1" applyBorder="1" applyAlignment="1">
      <alignment/>
    </xf>
    <xf numFmtId="193" fontId="3" fillId="0" borderId="86" xfId="0" applyNumberFormat="1" applyFont="1" applyBorder="1" applyAlignment="1">
      <alignment/>
    </xf>
    <xf numFmtId="172" fontId="3" fillId="0" borderId="86" xfId="0" applyNumberFormat="1" applyFont="1" applyBorder="1" applyAlignment="1">
      <alignment/>
    </xf>
    <xf numFmtId="172" fontId="3" fillId="0" borderId="87" xfId="0" applyNumberFormat="1" applyFont="1" applyBorder="1" applyAlignment="1">
      <alignment/>
    </xf>
    <xf numFmtId="3" fontId="1" fillId="49" borderId="13" xfId="0" applyNumberFormat="1" applyFont="1" applyFill="1" applyBorder="1" applyAlignment="1">
      <alignment/>
    </xf>
    <xf numFmtId="3" fontId="1" fillId="49" borderId="12" xfId="0" applyNumberFormat="1" applyFont="1" applyFill="1" applyBorder="1" applyAlignment="1">
      <alignment/>
    </xf>
    <xf numFmtId="3" fontId="1" fillId="4" borderId="14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2" fillId="0" borderId="85" xfId="0" applyFont="1" applyBorder="1" applyAlignment="1">
      <alignment vertical="center"/>
    </xf>
    <xf numFmtId="172" fontId="2" fillId="0" borderId="85" xfId="0" applyNumberFormat="1" applyFont="1" applyFill="1" applyBorder="1" applyAlignment="1">
      <alignment horizontal="center" vertical="center"/>
    </xf>
    <xf numFmtId="10" fontId="2" fillId="0" borderId="85" xfId="0" applyNumberFormat="1" applyFont="1" applyBorder="1" applyAlignment="1">
      <alignment horizontal="center" vertical="center" wrapText="1"/>
    </xf>
    <xf numFmtId="174" fontId="2" fillId="0" borderId="85" xfId="0" applyNumberFormat="1" applyFont="1" applyBorder="1" applyAlignment="1">
      <alignment horizontal="center" vertical="center" wrapText="1"/>
    </xf>
    <xf numFmtId="173" fontId="2" fillId="0" borderId="85" xfId="0" applyNumberFormat="1" applyFont="1" applyBorder="1" applyAlignment="1">
      <alignment horizontal="center" vertical="center" wrapText="1"/>
    </xf>
    <xf numFmtId="177" fontId="2" fillId="0" borderId="85" xfId="0" applyNumberFormat="1" applyFont="1" applyFill="1" applyBorder="1" applyAlignment="1">
      <alignment horizontal="center" vertical="center" wrapText="1"/>
    </xf>
    <xf numFmtId="173" fontId="2" fillId="0" borderId="85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172" fontId="2" fillId="0" borderId="86" xfId="0" applyNumberFormat="1" applyFont="1" applyFill="1" applyBorder="1" applyAlignment="1">
      <alignment vertical="center"/>
    </xf>
    <xf numFmtId="10" fontId="2" fillId="0" borderId="86" xfId="0" applyNumberFormat="1" applyFont="1" applyBorder="1" applyAlignment="1">
      <alignment horizontal="center" vertical="center" wrapText="1"/>
    </xf>
    <xf numFmtId="174" fontId="2" fillId="0" borderId="86" xfId="0" applyNumberFormat="1" applyFont="1" applyBorder="1" applyAlignment="1">
      <alignment horizontal="center" vertical="center" wrapText="1"/>
    </xf>
    <xf numFmtId="173" fontId="2" fillId="0" borderId="86" xfId="0" applyNumberFormat="1" applyFont="1" applyBorder="1" applyAlignment="1">
      <alignment horizontal="center" vertical="center" wrapText="1"/>
    </xf>
    <xf numFmtId="177" fontId="2" fillId="0" borderId="86" xfId="0" applyNumberFormat="1" applyFont="1" applyFill="1" applyBorder="1" applyAlignment="1">
      <alignment horizontal="center" vertical="center" wrapText="1"/>
    </xf>
    <xf numFmtId="173" fontId="2" fillId="0" borderId="86" xfId="0" applyNumberFormat="1" applyFont="1" applyFill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/>
    </xf>
    <xf numFmtId="172" fontId="2" fillId="0" borderId="87" xfId="0" applyNumberFormat="1" applyFont="1" applyFill="1" applyBorder="1" applyAlignment="1">
      <alignment horizontal="center" vertical="center"/>
    </xf>
    <xf numFmtId="10" fontId="2" fillId="0" borderId="87" xfId="0" applyNumberFormat="1" applyFont="1" applyBorder="1" applyAlignment="1">
      <alignment horizontal="center" vertical="center" wrapText="1"/>
    </xf>
    <xf numFmtId="174" fontId="2" fillId="0" borderId="87" xfId="0" applyNumberFormat="1" applyFont="1" applyBorder="1" applyAlignment="1">
      <alignment horizontal="center" vertical="center" wrapText="1"/>
    </xf>
    <xf numFmtId="173" fontId="2" fillId="0" borderId="87" xfId="0" applyNumberFormat="1" applyFont="1" applyBorder="1" applyAlignment="1">
      <alignment horizontal="center" vertical="center" wrapText="1"/>
    </xf>
    <xf numFmtId="177" fontId="2" fillId="0" borderId="87" xfId="0" applyNumberFormat="1" applyFont="1" applyFill="1" applyBorder="1" applyAlignment="1">
      <alignment horizontal="center" vertical="center" wrapText="1"/>
    </xf>
    <xf numFmtId="173" fontId="2" fillId="0" borderId="87" xfId="0" applyNumberFormat="1" applyFont="1" applyFill="1" applyBorder="1" applyAlignment="1">
      <alignment horizontal="center" vertical="center" wrapText="1"/>
    </xf>
    <xf numFmtId="179" fontId="2" fillId="0" borderId="79" xfId="0" applyNumberFormat="1" applyFont="1" applyFill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1" fillId="32" borderId="49" xfId="0" applyFont="1" applyFill="1" applyBorder="1" applyAlignment="1">
      <alignment horizontal="left" vertical="center"/>
    </xf>
    <xf numFmtId="1" fontId="3" fillId="43" borderId="96" xfId="0" applyNumberFormat="1" applyFont="1" applyFill="1" applyBorder="1" applyAlignment="1">
      <alignment/>
    </xf>
    <xf numFmtId="172" fontId="1" fillId="43" borderId="70" xfId="0" applyNumberFormat="1" applyFont="1" applyFill="1" applyBorder="1" applyAlignment="1">
      <alignment vertical="center"/>
    </xf>
    <xf numFmtId="1" fontId="9" fillId="43" borderId="96" xfId="0" applyNumberFormat="1" applyFont="1" applyFill="1" applyBorder="1" applyAlignment="1">
      <alignment horizontal="center"/>
    </xf>
    <xf numFmtId="1" fontId="1" fillId="43" borderId="96" xfId="0" applyNumberFormat="1" applyFont="1" applyFill="1" applyBorder="1" applyAlignment="1">
      <alignment horizontal="center"/>
    </xf>
    <xf numFmtId="1" fontId="3" fillId="43" borderId="97" xfId="0" applyNumberFormat="1" applyFont="1" applyFill="1" applyBorder="1" applyAlignment="1">
      <alignment/>
    </xf>
    <xf numFmtId="174" fontId="2" fillId="0" borderId="85" xfId="0" applyNumberFormat="1" applyFont="1" applyBorder="1" applyAlignment="1" quotePrefix="1">
      <alignment horizontal="center" vertical="center" wrapText="1"/>
    </xf>
    <xf numFmtId="174" fontId="2" fillId="0" borderId="86" xfId="0" applyNumberFormat="1" applyFont="1" applyBorder="1" applyAlignment="1" quotePrefix="1">
      <alignment horizontal="center" vertical="center" wrapText="1"/>
    </xf>
    <xf numFmtId="174" fontId="2" fillId="0" borderId="87" xfId="0" applyNumberFormat="1" applyFont="1" applyBorder="1" applyAlignment="1" quotePrefix="1">
      <alignment horizontal="center" vertical="center" wrapText="1"/>
    </xf>
    <xf numFmtId="174" fontId="2" fillId="0" borderId="86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/>
    </xf>
    <xf numFmtId="10" fontId="2" fillId="0" borderId="85" xfId="0" applyNumberFormat="1" applyFont="1" applyFill="1" applyBorder="1" applyAlignment="1" quotePrefix="1">
      <alignment horizontal="center" vertical="center" wrapText="1"/>
    </xf>
    <xf numFmtId="174" fontId="2" fillId="0" borderId="85" xfId="0" applyNumberFormat="1" applyFont="1" applyFill="1" applyBorder="1" applyAlignment="1">
      <alignment horizontal="center" vertical="center" wrapText="1"/>
    </xf>
    <xf numFmtId="177" fontId="2" fillId="0" borderId="85" xfId="0" applyNumberFormat="1" applyFont="1" applyFill="1" applyBorder="1" applyAlignment="1" quotePrefix="1">
      <alignment horizontal="center" vertical="center" wrapText="1"/>
    </xf>
    <xf numFmtId="179" fontId="2" fillId="0" borderId="85" xfId="0" applyNumberFormat="1" applyFont="1" applyFill="1" applyBorder="1" applyAlignment="1">
      <alignment horizontal="center" vertical="center" wrapText="1"/>
    </xf>
    <xf numFmtId="172" fontId="2" fillId="0" borderId="98" xfId="0" applyNumberFormat="1" applyFont="1" applyFill="1" applyBorder="1" applyAlignment="1">
      <alignment vertical="center"/>
    </xf>
    <xf numFmtId="172" fontId="2" fillId="0" borderId="98" xfId="0" applyNumberFormat="1" applyFont="1" applyFill="1" applyBorder="1" applyAlignment="1">
      <alignment horizontal="center" vertical="center"/>
    </xf>
    <xf numFmtId="10" fontId="2" fillId="0" borderId="98" xfId="0" applyNumberFormat="1" applyFont="1" applyFill="1" applyBorder="1" applyAlignment="1" quotePrefix="1">
      <alignment horizontal="center" vertical="center" wrapText="1"/>
    </xf>
    <xf numFmtId="174" fontId="2" fillId="0" borderId="98" xfId="0" applyNumberFormat="1" applyFont="1" applyFill="1" applyBorder="1" applyAlignment="1">
      <alignment horizontal="center" vertical="center" wrapText="1"/>
    </xf>
    <xf numFmtId="173" fontId="2" fillId="0" borderId="98" xfId="0" applyNumberFormat="1" applyFont="1" applyFill="1" applyBorder="1" applyAlignment="1">
      <alignment horizontal="center" vertical="center" wrapText="1"/>
    </xf>
    <xf numFmtId="177" fontId="2" fillId="0" borderId="98" xfId="0" applyNumberFormat="1" applyFont="1" applyFill="1" applyBorder="1" applyAlignment="1" quotePrefix="1">
      <alignment horizontal="center" vertical="center" wrapText="1"/>
    </xf>
    <xf numFmtId="177" fontId="2" fillId="0" borderId="98" xfId="0" applyNumberFormat="1" applyFont="1" applyFill="1" applyBorder="1" applyAlignment="1">
      <alignment horizontal="center" vertical="center" wrapText="1"/>
    </xf>
    <xf numFmtId="0" fontId="2" fillId="0" borderId="99" xfId="0" applyFont="1" applyBorder="1" applyAlignment="1">
      <alignment vertical="center"/>
    </xf>
    <xf numFmtId="172" fontId="2" fillId="0" borderId="99" xfId="0" applyNumberFormat="1" applyFont="1" applyFill="1" applyBorder="1" applyAlignment="1">
      <alignment vertical="center"/>
    </xf>
    <xf numFmtId="172" fontId="2" fillId="0" borderId="99" xfId="0" applyNumberFormat="1" applyFont="1" applyFill="1" applyBorder="1" applyAlignment="1">
      <alignment horizontal="center" vertical="center"/>
    </xf>
    <xf numFmtId="10" fontId="2" fillId="0" borderId="99" xfId="0" applyNumberFormat="1" applyFont="1" applyBorder="1" applyAlignment="1">
      <alignment horizontal="center" vertical="center" wrapText="1"/>
    </xf>
    <xf numFmtId="174" fontId="2" fillId="0" borderId="99" xfId="0" applyNumberFormat="1" applyFont="1" applyBorder="1" applyAlignment="1">
      <alignment horizontal="center" vertical="center" wrapText="1"/>
    </xf>
    <xf numFmtId="173" fontId="2" fillId="0" borderId="99" xfId="0" applyNumberFormat="1" applyFont="1" applyBorder="1" applyAlignment="1">
      <alignment horizontal="center" vertical="center" wrapText="1"/>
    </xf>
    <xf numFmtId="177" fontId="2" fillId="0" borderId="99" xfId="0" applyNumberFormat="1" applyFont="1" applyFill="1" applyBorder="1" applyAlignment="1">
      <alignment horizontal="center" vertical="center" wrapText="1"/>
    </xf>
    <xf numFmtId="173" fontId="2" fillId="0" borderId="9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73" fontId="3" fillId="40" borderId="47" xfId="0" applyNumberFormat="1" applyFont="1" applyFill="1" applyBorder="1" applyAlignment="1">
      <alignment/>
    </xf>
    <xf numFmtId="173" fontId="3" fillId="40" borderId="48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vertical="center"/>
    </xf>
    <xf numFmtId="0" fontId="9" fillId="0" borderId="78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vertical="center"/>
    </xf>
    <xf numFmtId="177" fontId="2" fillId="0" borderId="66" xfId="0" applyNumberFormat="1" applyFont="1" applyFill="1" applyBorder="1" applyAlignment="1">
      <alignment horizontal="center" vertical="center" wrapText="1"/>
    </xf>
    <xf numFmtId="177" fontId="2" fillId="0" borderId="79" xfId="0" applyNumberFormat="1" applyFont="1" applyFill="1" applyBorder="1" applyAlignment="1">
      <alignment horizontal="center" vertical="center" wrapText="1"/>
    </xf>
    <xf numFmtId="177" fontId="2" fillId="0" borderId="89" xfId="0" applyNumberFormat="1" applyFont="1" applyFill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/>
    </xf>
    <xf numFmtId="0" fontId="2" fillId="0" borderId="98" xfId="0" applyFont="1" applyBorder="1" applyAlignment="1">
      <alignment vertical="center"/>
    </xf>
    <xf numFmtId="10" fontId="2" fillId="0" borderId="98" xfId="0" applyNumberFormat="1" applyFont="1" applyBorder="1" applyAlignment="1">
      <alignment horizontal="center" vertical="center" wrapText="1"/>
    </xf>
    <xf numFmtId="174" fontId="2" fillId="0" borderId="98" xfId="0" applyNumberFormat="1" applyFont="1" applyBorder="1" applyAlignment="1">
      <alignment horizontal="center" vertical="center" wrapText="1"/>
    </xf>
    <xf numFmtId="173" fontId="2" fillId="0" borderId="98" xfId="0" applyNumberFormat="1" applyFont="1" applyBorder="1" applyAlignment="1">
      <alignment horizontal="center" vertical="center" wrapText="1"/>
    </xf>
    <xf numFmtId="177" fontId="2" fillId="0" borderId="94" xfId="0" applyNumberFormat="1" applyFont="1" applyFill="1" applyBorder="1" applyAlignment="1">
      <alignment horizontal="center" vertical="center" wrapText="1"/>
    </xf>
    <xf numFmtId="172" fontId="27" fillId="52" borderId="10" xfId="0" applyNumberFormat="1" applyFont="1" applyFill="1" applyBorder="1" applyAlignment="1">
      <alignment vertical="center"/>
    </xf>
    <xf numFmtId="4" fontId="7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2" fontId="2" fillId="0" borderId="86" xfId="0" applyNumberFormat="1" applyFont="1" applyFill="1" applyBorder="1" applyAlignment="1">
      <alignment/>
    </xf>
    <xf numFmtId="0" fontId="0" fillId="53" borderId="0" xfId="0" applyFill="1" applyAlignment="1">
      <alignment/>
    </xf>
    <xf numFmtId="0" fontId="2" fillId="0" borderId="99" xfId="0" applyFont="1" applyBorder="1" applyAlignment="1">
      <alignment horizontal="center" vertical="center" wrapText="1"/>
    </xf>
    <xf numFmtId="172" fontId="2" fillId="0" borderId="99" xfId="0" applyNumberFormat="1" applyFont="1" applyFill="1" applyBorder="1" applyAlignment="1">
      <alignment horizontal="right" vertical="center"/>
    </xf>
    <xf numFmtId="172" fontId="1" fillId="0" borderId="99" xfId="0" applyNumberFormat="1" applyFont="1" applyFill="1" applyBorder="1" applyAlignment="1">
      <alignment horizontal="right" vertical="center"/>
    </xf>
    <xf numFmtId="173" fontId="1" fillId="48" borderId="55" xfId="0" applyNumberFormat="1" applyFont="1" applyFill="1" applyBorder="1" applyAlignment="1">
      <alignment vertical="center"/>
    </xf>
    <xf numFmtId="173" fontId="2" fillId="32" borderId="45" xfId="0" applyNumberFormat="1" applyFont="1" applyFill="1" applyBorder="1" applyAlignment="1">
      <alignment vertical="center"/>
    </xf>
    <xf numFmtId="173" fontId="2" fillId="32" borderId="64" xfId="0" applyNumberFormat="1" applyFont="1" applyFill="1" applyBorder="1" applyAlignment="1">
      <alignment vertical="center"/>
    </xf>
    <xf numFmtId="173" fontId="1" fillId="32" borderId="49" xfId="0" applyNumberFormat="1" applyFont="1" applyFill="1" applyBorder="1" applyAlignment="1">
      <alignment vertical="center"/>
    </xf>
    <xf numFmtId="173" fontId="2" fillId="32" borderId="23" xfId="0" applyNumberFormat="1" applyFont="1" applyFill="1" applyBorder="1" applyAlignment="1">
      <alignment vertical="center"/>
    </xf>
    <xf numFmtId="173" fontId="2" fillId="32" borderId="84" xfId="0" applyNumberFormat="1" applyFont="1" applyFill="1" applyBorder="1" applyAlignment="1">
      <alignment vertical="center"/>
    </xf>
    <xf numFmtId="173" fontId="1" fillId="32" borderId="26" xfId="0" applyNumberFormat="1" applyFont="1" applyFill="1" applyBorder="1" applyAlignment="1">
      <alignment vertical="center"/>
    </xf>
    <xf numFmtId="173" fontId="1" fillId="32" borderId="11" xfId="0" applyNumberFormat="1" applyFont="1" applyFill="1" applyBorder="1" applyAlignment="1">
      <alignment vertical="center"/>
    </xf>
    <xf numFmtId="172" fontId="2" fillId="32" borderId="45" xfId="0" applyNumberFormat="1" applyFont="1" applyFill="1" applyBorder="1" applyAlignment="1">
      <alignment vertical="center"/>
    </xf>
    <xf numFmtId="173" fontId="3" fillId="0" borderId="94" xfId="0" applyNumberFormat="1" applyFont="1" applyBorder="1" applyAlignment="1">
      <alignment vertical="center" wrapText="1"/>
    </xf>
    <xf numFmtId="173" fontId="9" fillId="32" borderId="100" xfId="0" applyNumberFormat="1" applyFont="1" applyFill="1" applyBorder="1" applyAlignment="1">
      <alignment vertical="center"/>
    </xf>
    <xf numFmtId="173" fontId="9" fillId="32" borderId="101" xfId="0" applyNumberFormat="1" applyFont="1" applyFill="1" applyBorder="1" applyAlignment="1">
      <alignment vertical="center"/>
    </xf>
    <xf numFmtId="173" fontId="9" fillId="50" borderId="102" xfId="0" applyNumberFormat="1" applyFont="1" applyFill="1" applyBorder="1" applyAlignment="1">
      <alignment vertical="center"/>
    </xf>
    <xf numFmtId="173" fontId="9" fillId="50" borderId="103" xfId="0" applyNumberFormat="1" applyFont="1" applyFill="1" applyBorder="1" applyAlignment="1">
      <alignment vertical="center"/>
    </xf>
    <xf numFmtId="173" fontId="9" fillId="50" borderId="104" xfId="0" applyNumberFormat="1" applyFont="1" applyFill="1" applyBorder="1" applyAlignment="1">
      <alignment vertical="center"/>
    </xf>
    <xf numFmtId="173" fontId="9" fillId="50" borderId="105" xfId="0" applyNumberFormat="1" applyFont="1" applyFill="1" applyBorder="1" applyAlignment="1">
      <alignment vertical="center"/>
    </xf>
    <xf numFmtId="173" fontId="9" fillId="50" borderId="106" xfId="0" applyNumberFormat="1" applyFont="1" applyFill="1" applyBorder="1" applyAlignment="1">
      <alignment vertical="center"/>
    </xf>
    <xf numFmtId="173" fontId="9" fillId="0" borderId="104" xfId="0" applyNumberFormat="1" applyFont="1" applyFill="1" applyBorder="1" applyAlignment="1">
      <alignment vertical="center"/>
    </xf>
    <xf numFmtId="0" fontId="1" fillId="32" borderId="63" xfId="0" applyFont="1" applyFill="1" applyBorder="1" applyAlignment="1">
      <alignment horizontal="left" vertical="center"/>
    </xf>
    <xf numFmtId="0" fontId="9" fillId="0" borderId="88" xfId="0" applyFont="1" applyFill="1" applyBorder="1" applyAlignment="1">
      <alignment horizontal="center" vertical="center"/>
    </xf>
    <xf numFmtId="0" fontId="1" fillId="32" borderId="37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202" fontId="1" fillId="0" borderId="0" xfId="0" applyNumberFormat="1" applyFont="1" applyAlignment="1">
      <alignment/>
    </xf>
    <xf numFmtId="172" fontId="2" fillId="0" borderId="95" xfId="0" applyNumberFormat="1" applyFont="1" applyFill="1" applyBorder="1" applyAlignment="1">
      <alignment/>
    </xf>
    <xf numFmtId="172" fontId="1" fillId="32" borderId="10" xfId="0" applyNumberFormat="1" applyFont="1" applyFill="1" applyBorder="1" applyAlignment="1">
      <alignment/>
    </xf>
    <xf numFmtId="175" fontId="1" fillId="4" borderId="10" xfId="0" applyNumberFormat="1" applyFont="1" applyFill="1" applyBorder="1" applyAlignment="1">
      <alignment horizontal="center" wrapText="1"/>
    </xf>
    <xf numFmtId="172" fontId="2" fillId="4" borderId="86" xfId="0" applyNumberFormat="1" applyFont="1" applyFill="1" applyBorder="1" applyAlignment="1">
      <alignment vertical="center"/>
    </xf>
    <xf numFmtId="172" fontId="2" fillId="32" borderId="99" xfId="0" applyNumberFormat="1" applyFont="1" applyFill="1" applyBorder="1" applyAlignment="1">
      <alignment vertical="center"/>
    </xf>
    <xf numFmtId="172" fontId="2" fillId="32" borderId="30" xfId="0" applyNumberFormat="1" applyFont="1" applyFill="1" applyBorder="1" applyAlignment="1">
      <alignment vertical="center"/>
    </xf>
    <xf numFmtId="172" fontId="2" fillId="4" borderId="90" xfId="0" applyNumberFormat="1" applyFont="1" applyFill="1" applyBorder="1" applyAlignment="1">
      <alignment vertical="center"/>
    </xf>
    <xf numFmtId="172" fontId="2" fillId="32" borderId="90" xfId="0" applyNumberFormat="1" applyFont="1" applyFill="1" applyBorder="1" applyAlignment="1">
      <alignment vertical="center"/>
    </xf>
    <xf numFmtId="0" fontId="2" fillId="4" borderId="86" xfId="0" applyFont="1" applyFill="1" applyBorder="1" applyAlignment="1">
      <alignment vertical="center"/>
    </xf>
    <xf numFmtId="172" fontId="2" fillId="32" borderId="60" xfId="0" applyNumberFormat="1" applyFont="1" applyFill="1" applyBorder="1" applyAlignment="1">
      <alignment vertical="center"/>
    </xf>
    <xf numFmtId="172" fontId="2" fillId="32" borderId="87" xfId="0" applyNumberFormat="1" applyFont="1" applyFill="1" applyBorder="1" applyAlignment="1">
      <alignment vertical="center"/>
    </xf>
    <xf numFmtId="172" fontId="6" fillId="0" borderId="10" xfId="0" applyNumberFormat="1" applyFont="1" applyBorder="1" applyAlignment="1">
      <alignment/>
    </xf>
    <xf numFmtId="172" fontId="6" fillId="32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172" fontId="6" fillId="3" borderId="10" xfId="0" applyNumberFormat="1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172" fontId="2" fillId="4" borderId="30" xfId="0" applyNumberFormat="1" applyFont="1" applyFill="1" applyBorder="1" applyAlignment="1">
      <alignment vertical="center"/>
    </xf>
    <xf numFmtId="172" fontId="2" fillId="4" borderId="99" xfId="0" applyNumberFormat="1" applyFont="1" applyFill="1" applyBorder="1" applyAlignment="1">
      <alignment vertical="center"/>
    </xf>
    <xf numFmtId="172" fontId="2" fillId="32" borderId="98" xfId="0" applyNumberFormat="1" applyFont="1" applyFill="1" applyBorder="1" applyAlignment="1">
      <alignment vertical="center"/>
    </xf>
    <xf numFmtId="172" fontId="2" fillId="32" borderId="107" xfId="0" applyNumberFormat="1" applyFont="1" applyFill="1" applyBorder="1" applyAlignment="1">
      <alignment vertical="center"/>
    </xf>
    <xf numFmtId="0" fontId="2" fillId="4" borderId="99" xfId="0" applyFont="1" applyFill="1" applyBorder="1" applyAlignment="1">
      <alignment vertical="center"/>
    </xf>
    <xf numFmtId="3" fontId="1" fillId="47" borderId="17" xfId="0" applyNumberFormat="1" applyFont="1" applyFill="1" applyBorder="1" applyAlignment="1">
      <alignment vertical="center"/>
    </xf>
    <xf numFmtId="3" fontId="1" fillId="47" borderId="50" xfId="0" applyNumberFormat="1" applyFont="1" applyFill="1" applyBorder="1" applyAlignment="1">
      <alignment vertical="center"/>
    </xf>
    <xf numFmtId="175" fontId="6" fillId="4" borderId="10" xfId="0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173" fontId="1" fillId="0" borderId="108" xfId="0" applyNumberFormat="1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2" fillId="0" borderId="108" xfId="0" applyFont="1" applyBorder="1" applyAlignment="1">
      <alignment vertical="center"/>
    </xf>
    <xf numFmtId="0" fontId="2" fillId="0" borderId="108" xfId="0" applyFont="1" applyBorder="1" applyAlignment="1">
      <alignment horizontal="center" vertical="center"/>
    </xf>
    <xf numFmtId="10" fontId="2" fillId="0" borderId="108" xfId="0" applyNumberFormat="1" applyFont="1" applyBorder="1" applyAlignment="1">
      <alignment horizontal="center" vertical="center" wrapText="1"/>
    </xf>
    <xf numFmtId="173" fontId="2" fillId="0" borderId="108" xfId="0" applyNumberFormat="1" applyFont="1" applyBorder="1" applyAlignment="1">
      <alignment horizontal="center" vertical="center" wrapText="1"/>
    </xf>
    <xf numFmtId="172" fontId="2" fillId="0" borderId="108" xfId="0" applyNumberFormat="1" applyFont="1" applyFill="1" applyBorder="1" applyAlignment="1">
      <alignment horizontal="center" vertical="center"/>
    </xf>
    <xf numFmtId="172" fontId="2" fillId="32" borderId="108" xfId="0" applyNumberFormat="1" applyFont="1" applyFill="1" applyBorder="1" applyAlignment="1">
      <alignment vertical="center"/>
    </xf>
    <xf numFmtId="174" fontId="2" fillId="0" borderId="108" xfId="0" applyNumberFormat="1" applyFont="1" applyBorder="1" applyAlignment="1">
      <alignment horizontal="center" vertical="center" wrapText="1"/>
    </xf>
    <xf numFmtId="179" fontId="2" fillId="0" borderId="108" xfId="0" applyNumberFormat="1" applyFont="1" applyFill="1" applyBorder="1" applyAlignment="1">
      <alignment horizontal="center" vertical="center" wrapText="1"/>
    </xf>
    <xf numFmtId="173" fontId="2" fillId="0" borderId="108" xfId="0" applyNumberFormat="1" applyFont="1" applyFill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172" fontId="2" fillId="32" borderId="109" xfId="0" applyNumberFormat="1" applyFont="1" applyFill="1" applyBorder="1" applyAlignment="1">
      <alignment vertical="center"/>
    </xf>
    <xf numFmtId="0" fontId="9" fillId="0" borderId="67" xfId="0" applyFont="1" applyBorder="1" applyAlignment="1">
      <alignment horizontal="center" vertical="center"/>
    </xf>
    <xf numFmtId="0" fontId="2" fillId="0" borderId="95" xfId="0" applyFont="1" applyBorder="1" applyAlignment="1">
      <alignment vertical="center"/>
    </xf>
    <xf numFmtId="172" fontId="2" fillId="0" borderId="95" xfId="0" applyNumberFormat="1" applyFont="1" applyFill="1" applyBorder="1" applyAlignment="1">
      <alignment vertical="center"/>
    </xf>
    <xf numFmtId="172" fontId="2" fillId="0" borderId="95" xfId="0" applyNumberFormat="1" applyFont="1" applyFill="1" applyBorder="1" applyAlignment="1">
      <alignment horizontal="center" vertical="center"/>
    </xf>
    <xf numFmtId="10" fontId="2" fillId="0" borderId="95" xfId="0" applyNumberFormat="1" applyFont="1" applyBorder="1" applyAlignment="1">
      <alignment horizontal="center" vertical="center" wrapText="1"/>
    </xf>
    <xf numFmtId="174" fontId="2" fillId="0" borderId="95" xfId="0" applyNumberFormat="1" applyFont="1" applyBorder="1" applyAlignment="1">
      <alignment horizontal="center" vertical="center" wrapText="1"/>
    </xf>
    <xf numFmtId="173" fontId="2" fillId="0" borderId="95" xfId="0" applyNumberFormat="1" applyFont="1" applyBorder="1" applyAlignment="1">
      <alignment horizontal="center" vertical="center" wrapText="1"/>
    </xf>
    <xf numFmtId="177" fontId="2" fillId="0" borderId="95" xfId="0" applyNumberFormat="1" applyFont="1" applyFill="1" applyBorder="1" applyAlignment="1">
      <alignment horizontal="center" vertical="center" wrapText="1"/>
    </xf>
    <xf numFmtId="173" fontId="2" fillId="0" borderId="95" xfId="0" applyNumberFormat="1" applyFont="1" applyFill="1" applyBorder="1" applyAlignment="1">
      <alignment horizontal="center" vertical="center" wrapText="1"/>
    </xf>
    <xf numFmtId="177" fontId="2" fillId="0" borderId="68" xfId="0" applyNumberFormat="1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left" vertical="center"/>
    </xf>
    <xf numFmtId="0" fontId="9" fillId="36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3" fontId="9" fillId="40" borderId="28" xfId="0" applyNumberFormat="1" applyFont="1" applyFill="1" applyBorder="1" applyAlignment="1">
      <alignment/>
    </xf>
    <xf numFmtId="3" fontId="9" fillId="40" borderId="29" xfId="0" applyNumberFormat="1" applyFont="1" applyFill="1" applyBorder="1" applyAlignment="1">
      <alignment/>
    </xf>
    <xf numFmtId="3" fontId="9" fillId="40" borderId="14" xfId="0" applyNumberFormat="1" applyFont="1" applyFill="1" applyBorder="1" applyAlignment="1">
      <alignment/>
    </xf>
    <xf numFmtId="3" fontId="9" fillId="37" borderId="13" xfId="0" applyNumberFormat="1" applyFont="1" applyFill="1" applyBorder="1" applyAlignment="1">
      <alignment/>
    </xf>
    <xf numFmtId="3" fontId="9" fillId="37" borderId="12" xfId="0" applyNumberFormat="1" applyFont="1" applyFill="1" applyBorder="1" applyAlignment="1">
      <alignment/>
    </xf>
    <xf numFmtId="3" fontId="9" fillId="49" borderId="13" xfId="0" applyNumberFormat="1" applyFont="1" applyFill="1" applyBorder="1" applyAlignment="1">
      <alignment/>
    </xf>
    <xf numFmtId="3" fontId="9" fillId="49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0" fontId="9" fillId="32" borderId="20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 vertical="center"/>
    </xf>
    <xf numFmtId="173" fontId="9" fillId="32" borderId="25" xfId="0" applyNumberFormat="1" applyFont="1" applyFill="1" applyBorder="1" applyAlignment="1">
      <alignment/>
    </xf>
    <xf numFmtId="173" fontId="9" fillId="32" borderId="24" xfId="0" applyNumberFormat="1" applyFont="1" applyFill="1" applyBorder="1" applyAlignment="1">
      <alignment/>
    </xf>
    <xf numFmtId="3" fontId="3" fillId="42" borderId="15" xfId="0" applyNumberFormat="1" applyFont="1" applyFill="1" applyBorder="1" applyAlignment="1">
      <alignment/>
    </xf>
    <xf numFmtId="3" fontId="3" fillId="42" borderId="14" xfId="0" applyNumberFormat="1" applyFont="1" applyFill="1" applyBorder="1" applyAlignment="1">
      <alignment/>
    </xf>
    <xf numFmtId="173" fontId="9" fillId="40" borderId="15" xfId="0" applyNumberFormat="1" applyFont="1" applyFill="1" applyBorder="1" applyAlignment="1">
      <alignment/>
    </xf>
    <xf numFmtId="173" fontId="9" fillId="40" borderId="14" xfId="0" applyNumberFormat="1" applyFont="1" applyFill="1" applyBorder="1" applyAlignment="1">
      <alignment/>
    </xf>
    <xf numFmtId="0" fontId="9" fillId="32" borderId="16" xfId="0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/>
    </xf>
    <xf numFmtId="0" fontId="9" fillId="32" borderId="16" xfId="0" applyFont="1" applyFill="1" applyBorder="1" applyAlignment="1">
      <alignment horizontal="left" vertical="center"/>
    </xf>
    <xf numFmtId="173" fontId="3" fillId="42" borderId="15" xfId="0" applyNumberFormat="1" applyFont="1" applyFill="1" applyBorder="1" applyAlignment="1">
      <alignment/>
    </xf>
    <xf numFmtId="173" fontId="3" fillId="42" borderId="14" xfId="0" applyNumberFormat="1" applyFont="1" applyFill="1" applyBorder="1" applyAlignment="1">
      <alignment/>
    </xf>
    <xf numFmtId="3" fontId="3" fillId="41" borderId="15" xfId="0" applyNumberFormat="1" applyFont="1" applyFill="1" applyBorder="1" applyAlignment="1">
      <alignment/>
    </xf>
    <xf numFmtId="3" fontId="3" fillId="41" borderId="14" xfId="0" applyNumberFormat="1" applyFont="1" applyFill="1" applyBorder="1" applyAlignment="1">
      <alignment/>
    </xf>
    <xf numFmtId="3" fontId="9" fillId="40" borderId="15" xfId="0" applyNumberFormat="1" applyFont="1" applyFill="1" applyBorder="1" applyAlignment="1">
      <alignment/>
    </xf>
    <xf numFmtId="3" fontId="9" fillId="32" borderId="15" xfId="0" applyNumberFormat="1" applyFont="1" applyFill="1" applyBorder="1" applyAlignment="1">
      <alignment/>
    </xf>
    <xf numFmtId="3" fontId="9" fillId="32" borderId="14" xfId="0" applyNumberFormat="1" applyFont="1" applyFill="1" applyBorder="1" applyAlignment="1">
      <alignment/>
    </xf>
    <xf numFmtId="0" fontId="3" fillId="0" borderId="15" xfId="0" applyFont="1" applyBorder="1" applyAlignment="1">
      <alignment vertical="center"/>
    </xf>
    <xf numFmtId="173" fontId="3" fillId="41" borderId="47" xfId="0" applyNumberFormat="1" applyFont="1" applyFill="1" applyBorder="1" applyAlignment="1">
      <alignment/>
    </xf>
    <xf numFmtId="173" fontId="3" fillId="41" borderId="48" xfId="0" applyNumberFormat="1" applyFont="1" applyFill="1" applyBorder="1" applyAlignment="1">
      <alignment/>
    </xf>
    <xf numFmtId="0" fontId="9" fillId="32" borderId="11" xfId="0" applyFont="1" applyFill="1" applyBorder="1" applyAlignment="1" applyProtection="1">
      <alignment horizontal="left"/>
      <protection/>
    </xf>
    <xf numFmtId="0" fontId="9" fillId="0" borderId="26" xfId="0" applyFont="1" applyFill="1" applyBorder="1" applyAlignment="1" applyProtection="1">
      <alignment horizontal="left"/>
      <protection/>
    </xf>
    <xf numFmtId="0" fontId="29" fillId="34" borderId="31" xfId="0" applyFont="1" applyFill="1" applyBorder="1" applyAlignment="1">
      <alignment horizontal="center" vertical="center"/>
    </xf>
    <xf numFmtId="0" fontId="0" fillId="0" borderId="96" xfId="0" applyBorder="1" applyAlignment="1">
      <alignment/>
    </xf>
    <xf numFmtId="172" fontId="2" fillId="32" borderId="110" xfId="0" applyNumberFormat="1" applyFont="1" applyFill="1" applyBorder="1" applyAlignment="1">
      <alignment vertical="center"/>
    </xf>
    <xf numFmtId="173" fontId="1" fillId="0" borderId="10" xfId="0" applyNumberFormat="1" applyFont="1" applyFill="1" applyBorder="1" applyAlignment="1">
      <alignment horizontal="center" vertical="center"/>
    </xf>
    <xf numFmtId="173" fontId="1" fillId="0" borderId="70" xfId="0" applyNumberFormat="1" applyFont="1" applyFill="1" applyBorder="1" applyAlignment="1">
      <alignment horizontal="center" vertical="center"/>
    </xf>
    <xf numFmtId="172" fontId="2" fillId="32" borderId="58" xfId="0" applyNumberFormat="1" applyFont="1" applyFill="1" applyBorder="1" applyAlignment="1">
      <alignment vertical="center"/>
    </xf>
    <xf numFmtId="0" fontId="2" fillId="0" borderId="111" xfId="0" applyFont="1" applyBorder="1" applyAlignment="1">
      <alignment/>
    </xf>
    <xf numFmtId="0" fontId="2" fillId="0" borderId="93" xfId="0" applyFont="1" applyBorder="1" applyAlignment="1">
      <alignment/>
    </xf>
    <xf numFmtId="0" fontId="2" fillId="0" borderId="108" xfId="0" applyFont="1" applyBorder="1" applyAlignment="1">
      <alignment horizontal="left" vertical="center"/>
    </xf>
    <xf numFmtId="0" fontId="2" fillId="33" borderId="108" xfId="0" applyFont="1" applyFill="1" applyBorder="1" applyAlignment="1">
      <alignment horizontal="center" vertical="center" wrapText="1"/>
    </xf>
    <xf numFmtId="0" fontId="2" fillId="0" borderId="112" xfId="0" applyFont="1" applyBorder="1" applyAlignment="1">
      <alignment/>
    </xf>
    <xf numFmtId="173" fontId="1" fillId="4" borderId="52" xfId="0" applyNumberFormat="1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vertical="center"/>
    </xf>
    <xf numFmtId="0" fontId="2" fillId="4" borderId="52" xfId="0" applyFont="1" applyFill="1" applyBorder="1" applyAlignment="1">
      <alignment horizontal="left" vertical="center" wrapText="1"/>
    </xf>
    <xf numFmtId="10" fontId="2" fillId="4" borderId="52" xfId="0" applyNumberFormat="1" applyFont="1" applyFill="1" applyBorder="1" applyAlignment="1">
      <alignment horizontal="center" vertical="center" wrapText="1"/>
    </xf>
    <xf numFmtId="173" fontId="2" fillId="4" borderId="52" xfId="0" applyNumberFormat="1" applyFont="1" applyFill="1" applyBorder="1" applyAlignment="1">
      <alignment horizontal="center" vertical="center" wrapText="1"/>
    </xf>
    <xf numFmtId="172" fontId="2" fillId="4" borderId="52" xfId="0" applyNumberFormat="1" applyFont="1" applyFill="1" applyBorder="1" applyAlignment="1">
      <alignment horizontal="center" vertical="center"/>
    </xf>
    <xf numFmtId="172" fontId="2" fillId="4" borderId="52" xfId="0" applyNumberFormat="1" applyFont="1" applyFill="1" applyBorder="1" applyAlignment="1">
      <alignment vertical="center"/>
    </xf>
    <xf numFmtId="174" fontId="2" fillId="4" borderId="52" xfId="0" applyNumberFormat="1" applyFont="1" applyFill="1" applyBorder="1" applyAlignment="1">
      <alignment horizontal="center" vertical="center" wrapText="1"/>
    </xf>
    <xf numFmtId="179" fontId="2" fillId="4" borderId="52" xfId="0" applyNumberFormat="1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96" xfId="0" applyFont="1" applyBorder="1" applyAlignment="1">
      <alignment/>
    </xf>
    <xf numFmtId="172" fontId="2" fillId="4" borderId="72" xfId="0" applyNumberFormat="1" applyFont="1" applyFill="1" applyBorder="1" applyAlignment="1">
      <alignment vertical="center"/>
    </xf>
    <xf numFmtId="0" fontId="2" fillId="0" borderId="32" xfId="0" applyFont="1" applyBorder="1" applyAlignment="1">
      <alignment/>
    </xf>
    <xf numFmtId="172" fontId="2" fillId="4" borderId="91" xfId="0" applyNumberFormat="1" applyFont="1" applyFill="1" applyBorder="1" applyAlignment="1">
      <alignment vertical="center"/>
    </xf>
    <xf numFmtId="172" fontId="2" fillId="32" borderId="91" xfId="0" applyNumberFormat="1" applyFont="1" applyFill="1" applyBorder="1" applyAlignment="1">
      <alignment vertical="center"/>
    </xf>
    <xf numFmtId="0" fontId="2" fillId="0" borderId="113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" fontId="9" fillId="32" borderId="32" xfId="0" applyNumberFormat="1" applyFont="1" applyFill="1" applyBorder="1" applyAlignment="1">
      <alignment horizontal="center"/>
    </xf>
    <xf numFmtId="0" fontId="1" fillId="32" borderId="41" xfId="0" applyFont="1" applyFill="1" applyBorder="1" applyAlignment="1">
      <alignment horizontal="left" vertical="center"/>
    </xf>
    <xf numFmtId="173" fontId="9" fillId="32" borderId="71" xfId="0" applyNumberFormat="1" applyFont="1" applyFill="1" applyBorder="1" applyAlignment="1">
      <alignment vertical="center"/>
    </xf>
    <xf numFmtId="173" fontId="9" fillId="32" borderId="114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73" fontId="3" fillId="40" borderId="10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2" fillId="4" borderId="115" xfId="0" applyFont="1" applyFill="1" applyBorder="1" applyAlignment="1">
      <alignment vertical="center"/>
    </xf>
    <xf numFmtId="172" fontId="2" fillId="4" borderId="116" xfId="0" applyNumberFormat="1" applyFont="1" applyFill="1" applyBorder="1" applyAlignment="1">
      <alignment vertical="center"/>
    </xf>
    <xf numFmtId="172" fontId="2" fillId="32" borderId="115" xfId="0" applyNumberFormat="1" applyFont="1" applyFill="1" applyBorder="1" applyAlignment="1">
      <alignment vertical="center"/>
    </xf>
    <xf numFmtId="172" fontId="2" fillId="4" borderId="115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2" fillId="0" borderId="55" xfId="0" applyFont="1" applyBorder="1" applyAlignment="1">
      <alignment/>
    </xf>
    <xf numFmtId="172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93" fontId="2" fillId="0" borderId="0" xfId="0" applyNumberFormat="1" applyFont="1" applyAlignment="1">
      <alignment/>
    </xf>
    <xf numFmtId="4" fontId="28" fillId="0" borderId="0" xfId="0" applyNumberFormat="1" applyFont="1" applyFill="1" applyAlignment="1">
      <alignment/>
    </xf>
    <xf numFmtId="0" fontId="1" fillId="0" borderId="49" xfId="0" applyFont="1" applyBorder="1" applyAlignment="1">
      <alignment horizontal="center" vertical="center"/>
    </xf>
    <xf numFmtId="3" fontId="2" fillId="0" borderId="49" xfId="0" applyNumberFormat="1" applyFont="1" applyFill="1" applyBorder="1" applyAlignment="1">
      <alignment vertical="center"/>
    </xf>
    <xf numFmtId="3" fontId="2" fillId="4" borderId="49" xfId="0" applyNumberFormat="1" applyFont="1" applyFill="1" applyBorder="1" applyAlignment="1">
      <alignment vertical="center"/>
    </xf>
    <xf numFmtId="3" fontId="2" fillId="32" borderId="49" xfId="0" applyNumberFormat="1" applyFont="1" applyFill="1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0" fontId="2" fillId="0" borderId="84" xfId="0" applyFont="1" applyFill="1" applyBorder="1" applyAlignment="1">
      <alignment vertical="center"/>
    </xf>
    <xf numFmtId="3" fontId="2" fillId="0" borderId="63" xfId="0" applyNumberFormat="1" applyFont="1" applyFill="1" applyBorder="1" applyAlignment="1">
      <alignment vertical="center"/>
    </xf>
    <xf numFmtId="3" fontId="2" fillId="4" borderId="63" xfId="0" applyNumberFormat="1" applyFont="1" applyFill="1" applyBorder="1" applyAlignment="1">
      <alignment vertical="center"/>
    </xf>
    <xf numFmtId="3" fontId="2" fillId="32" borderId="63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 wrapText="1"/>
    </xf>
    <xf numFmtId="177" fontId="2" fillId="0" borderId="69" xfId="0" applyNumberFormat="1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/>
    </xf>
    <xf numFmtId="173" fontId="1" fillId="32" borderId="117" xfId="0" applyNumberFormat="1" applyFont="1" applyFill="1" applyBorder="1" applyAlignment="1">
      <alignment/>
    </xf>
    <xf numFmtId="173" fontId="1" fillId="32" borderId="118" xfId="0" applyNumberFormat="1" applyFont="1" applyFill="1" applyBorder="1" applyAlignment="1">
      <alignment/>
    </xf>
    <xf numFmtId="173" fontId="2" fillId="41" borderId="22" xfId="0" applyNumberFormat="1" applyFont="1" applyFill="1" applyBorder="1" applyAlignment="1">
      <alignment/>
    </xf>
    <xf numFmtId="173" fontId="2" fillId="41" borderId="21" xfId="0" applyNumberFormat="1" applyFont="1" applyFill="1" applyBorder="1" applyAlignment="1">
      <alignment/>
    </xf>
    <xf numFmtId="173" fontId="1" fillId="40" borderId="80" xfId="0" applyNumberFormat="1" applyFont="1" applyFill="1" applyBorder="1" applyAlignment="1">
      <alignment/>
    </xf>
    <xf numFmtId="173" fontId="1" fillId="40" borderId="94" xfId="0" applyNumberFormat="1" applyFont="1" applyFill="1" applyBorder="1" applyAlignment="1">
      <alignment/>
    </xf>
    <xf numFmtId="0" fontId="2" fillId="0" borderId="50" xfId="0" applyFont="1" applyBorder="1" applyAlignment="1">
      <alignment vertical="center"/>
    </xf>
    <xf numFmtId="0" fontId="1" fillId="32" borderId="17" xfId="0" applyFont="1" applyFill="1" applyBorder="1" applyAlignment="1">
      <alignment vertical="center"/>
    </xf>
    <xf numFmtId="173" fontId="2" fillId="41" borderId="80" xfId="0" applyNumberFormat="1" applyFont="1" applyFill="1" applyBorder="1" applyAlignment="1">
      <alignment/>
    </xf>
    <xf numFmtId="173" fontId="2" fillId="41" borderId="94" xfId="0" applyNumberFormat="1" applyFont="1" applyFill="1" applyBorder="1" applyAlignment="1">
      <alignment/>
    </xf>
    <xf numFmtId="2" fontId="1" fillId="45" borderId="13" xfId="0" applyNumberFormat="1" applyFont="1" applyFill="1" applyBorder="1" applyAlignment="1">
      <alignment/>
    </xf>
    <xf numFmtId="3" fontId="1" fillId="48" borderId="13" xfId="0" applyNumberFormat="1" applyFont="1" applyFill="1" applyBorder="1" applyAlignment="1">
      <alignment/>
    </xf>
    <xf numFmtId="3" fontId="1" fillId="48" borderId="12" xfId="0" applyNumberFormat="1" applyFont="1" applyFill="1" applyBorder="1" applyAlignment="1">
      <alignment/>
    </xf>
    <xf numFmtId="0" fontId="2" fillId="0" borderId="37" xfId="0" applyFont="1" applyFill="1" applyBorder="1" applyAlignment="1">
      <alignment vertical="center"/>
    </xf>
    <xf numFmtId="173" fontId="3" fillId="41" borderId="54" xfId="0" applyNumberFormat="1" applyFont="1" applyFill="1" applyBorder="1" applyAlignment="1">
      <alignment vertical="center"/>
    </xf>
    <xf numFmtId="173" fontId="3" fillId="0" borderId="69" xfId="0" applyNumberFormat="1" applyFont="1" applyBorder="1" applyAlignment="1">
      <alignment vertical="center" wrapText="1"/>
    </xf>
    <xf numFmtId="173" fontId="3" fillId="40" borderId="54" xfId="0" applyNumberFormat="1" applyFont="1" applyFill="1" applyBorder="1" applyAlignment="1">
      <alignment vertical="center"/>
    </xf>
    <xf numFmtId="173" fontId="3" fillId="40" borderId="69" xfId="0" applyNumberFormat="1" applyFont="1" applyFill="1" applyBorder="1" applyAlignment="1">
      <alignment vertical="center"/>
    </xf>
    <xf numFmtId="2" fontId="1" fillId="32" borderId="11" xfId="0" applyNumberFormat="1" applyFont="1" applyFill="1" applyBorder="1" applyAlignment="1">
      <alignment/>
    </xf>
    <xf numFmtId="173" fontId="9" fillId="4" borderId="25" xfId="0" applyNumberFormat="1" applyFont="1" applyFill="1" applyBorder="1" applyAlignment="1">
      <alignment vertical="center"/>
    </xf>
    <xf numFmtId="173" fontId="9" fillId="4" borderId="24" xfId="0" applyNumberFormat="1" applyFont="1" applyFill="1" applyBorder="1" applyAlignment="1">
      <alignment vertical="center"/>
    </xf>
    <xf numFmtId="173" fontId="9" fillId="4" borderId="22" xfId="0" applyNumberFormat="1" applyFont="1" applyFill="1" applyBorder="1" applyAlignment="1">
      <alignment vertical="center"/>
    </xf>
    <xf numFmtId="173" fontId="9" fillId="4" borderId="21" xfId="0" applyNumberFormat="1" applyFont="1" applyFill="1" applyBorder="1" applyAlignment="1">
      <alignment vertical="center"/>
    </xf>
    <xf numFmtId="173" fontId="1" fillId="32" borderId="90" xfId="0" applyNumberFormat="1" applyFont="1" applyFill="1" applyBorder="1" applyAlignment="1">
      <alignment/>
    </xf>
    <xf numFmtId="173" fontId="2" fillId="41" borderId="90" xfId="0" applyNumberFormat="1" applyFont="1" applyFill="1" applyBorder="1" applyAlignment="1">
      <alignment/>
    </xf>
    <xf numFmtId="3" fontId="2" fillId="41" borderId="90" xfId="0" applyNumberFormat="1" applyFont="1" applyFill="1" applyBorder="1" applyAlignment="1">
      <alignment/>
    </xf>
    <xf numFmtId="173" fontId="2" fillId="41" borderId="109" xfId="0" applyNumberFormat="1" applyFont="1" applyFill="1" applyBorder="1" applyAlignment="1">
      <alignment/>
    </xf>
    <xf numFmtId="3" fontId="1" fillId="48" borderId="36" xfId="0" applyNumberFormat="1" applyFont="1" applyFill="1" applyBorder="1" applyAlignment="1">
      <alignment/>
    </xf>
    <xf numFmtId="0" fontId="1" fillId="32" borderId="31" xfId="0" applyFont="1" applyFill="1" applyBorder="1" applyAlignment="1">
      <alignment horizontal="center"/>
    </xf>
    <xf numFmtId="2" fontId="1" fillId="45" borderId="31" xfId="0" applyNumberFormat="1" applyFont="1" applyFill="1" applyBorder="1" applyAlignment="1">
      <alignment/>
    </xf>
    <xf numFmtId="0" fontId="2" fillId="0" borderId="49" xfId="0" applyFont="1" applyFill="1" applyBorder="1" applyAlignment="1">
      <alignment horizontal="left" vertical="center"/>
    </xf>
    <xf numFmtId="0" fontId="1" fillId="32" borderId="62" xfId="0" applyFont="1" applyFill="1" applyBorder="1" applyAlignment="1">
      <alignment horizontal="left" vertical="center"/>
    </xf>
    <xf numFmtId="173" fontId="1" fillId="32" borderId="73" xfId="0" applyNumberFormat="1" applyFont="1" applyFill="1" applyBorder="1" applyAlignment="1">
      <alignment/>
    </xf>
    <xf numFmtId="173" fontId="1" fillId="32" borderId="74" xfId="0" applyNumberFormat="1" applyFont="1" applyFill="1" applyBorder="1" applyAlignment="1">
      <alignment/>
    </xf>
    <xf numFmtId="173" fontId="1" fillId="32" borderId="54" xfId="0" applyNumberFormat="1" applyFont="1" applyFill="1" applyBorder="1" applyAlignment="1">
      <alignment/>
    </xf>
    <xf numFmtId="173" fontId="1" fillId="32" borderId="69" xfId="0" applyNumberFormat="1" applyFont="1" applyFill="1" applyBorder="1" applyAlignment="1">
      <alignment/>
    </xf>
    <xf numFmtId="0" fontId="2" fillId="0" borderId="63" xfId="0" applyFont="1" applyFill="1" applyBorder="1" applyAlignment="1">
      <alignment horizontal="left" vertical="center"/>
    </xf>
    <xf numFmtId="173" fontId="2" fillId="41" borderId="67" xfId="0" applyNumberFormat="1" applyFont="1" applyFill="1" applyBorder="1" applyAlignment="1">
      <alignment/>
    </xf>
    <xf numFmtId="173" fontId="2" fillId="41" borderId="68" xfId="0" applyNumberFormat="1" applyFont="1" applyFill="1" applyBorder="1" applyAlignment="1">
      <alignment/>
    </xf>
    <xf numFmtId="173" fontId="1" fillId="40" borderId="67" xfId="0" applyNumberFormat="1" applyFont="1" applyFill="1" applyBorder="1" applyAlignment="1">
      <alignment/>
    </xf>
    <xf numFmtId="173" fontId="1" fillId="40" borderId="68" xfId="0" applyNumberFormat="1" applyFont="1" applyFill="1" applyBorder="1" applyAlignment="1">
      <alignment/>
    </xf>
    <xf numFmtId="173" fontId="2" fillId="47" borderId="67" xfId="0" applyNumberFormat="1" applyFont="1" applyFill="1" applyBorder="1" applyAlignment="1">
      <alignment/>
    </xf>
    <xf numFmtId="173" fontId="2" fillId="47" borderId="68" xfId="0" applyNumberFormat="1" applyFont="1" applyFill="1" applyBorder="1" applyAlignment="1">
      <alignment/>
    </xf>
    <xf numFmtId="0" fontId="2" fillId="0" borderId="49" xfId="0" applyFont="1" applyBorder="1" applyAlignment="1">
      <alignment vertical="center"/>
    </xf>
    <xf numFmtId="0" fontId="2" fillId="0" borderId="59" xfId="0" applyFont="1" applyFill="1" applyBorder="1" applyAlignment="1">
      <alignment horizontal="left" vertical="center"/>
    </xf>
    <xf numFmtId="173" fontId="2" fillId="41" borderId="78" xfId="0" applyNumberFormat="1" applyFont="1" applyFill="1" applyBorder="1" applyAlignment="1">
      <alignment/>
    </xf>
    <xf numFmtId="173" fontId="2" fillId="41" borderId="79" xfId="0" applyNumberFormat="1" applyFont="1" applyFill="1" applyBorder="1" applyAlignment="1">
      <alignment/>
    </xf>
    <xf numFmtId="3" fontId="2" fillId="42" borderId="78" xfId="0" applyNumberFormat="1" applyFont="1" applyFill="1" applyBorder="1" applyAlignment="1">
      <alignment/>
    </xf>
    <xf numFmtId="3" fontId="2" fillId="42" borderId="79" xfId="0" applyNumberFormat="1" applyFont="1" applyFill="1" applyBorder="1" applyAlignment="1">
      <alignment/>
    </xf>
    <xf numFmtId="173" fontId="1" fillId="40" borderId="78" xfId="0" applyNumberFormat="1" applyFont="1" applyFill="1" applyBorder="1" applyAlignment="1">
      <alignment/>
    </xf>
    <xf numFmtId="173" fontId="1" fillId="40" borderId="79" xfId="0" applyNumberFormat="1" applyFont="1" applyFill="1" applyBorder="1" applyAlignment="1">
      <alignment/>
    </xf>
    <xf numFmtId="0" fontId="2" fillId="0" borderId="94" xfId="0" applyFont="1" applyBorder="1" applyAlignment="1">
      <alignment vertical="center"/>
    </xf>
    <xf numFmtId="0" fontId="1" fillId="32" borderId="62" xfId="0" applyFont="1" applyFill="1" applyBorder="1" applyAlignment="1">
      <alignment/>
    </xf>
    <xf numFmtId="0" fontId="2" fillId="0" borderId="59" xfId="0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1" fillId="32" borderId="31" xfId="0" applyFont="1" applyFill="1" applyBorder="1" applyAlignment="1">
      <alignment/>
    </xf>
    <xf numFmtId="0" fontId="1" fillId="32" borderId="41" xfId="0" applyFont="1" applyFill="1" applyBorder="1" applyAlignment="1">
      <alignment/>
    </xf>
    <xf numFmtId="173" fontId="9" fillId="32" borderId="119" xfId="0" applyNumberFormat="1" applyFont="1" applyFill="1" applyBorder="1" applyAlignment="1">
      <alignment vertical="center"/>
    </xf>
    <xf numFmtId="173" fontId="3" fillId="50" borderId="54" xfId="0" applyNumberFormat="1" applyFont="1" applyFill="1" applyBorder="1" applyAlignment="1">
      <alignment vertical="center"/>
    </xf>
    <xf numFmtId="173" fontId="3" fillId="50" borderId="69" xfId="0" applyNumberFormat="1" applyFont="1" applyFill="1" applyBorder="1" applyAlignment="1">
      <alignment vertical="center"/>
    </xf>
    <xf numFmtId="173" fontId="3" fillId="41" borderId="69" xfId="0" applyNumberFormat="1" applyFont="1" applyFill="1" applyBorder="1" applyAlignment="1">
      <alignment vertical="center"/>
    </xf>
    <xf numFmtId="173" fontId="9" fillId="50" borderId="54" xfId="0" applyNumberFormat="1" applyFont="1" applyFill="1" applyBorder="1" applyAlignment="1">
      <alignment vertical="center"/>
    </xf>
    <xf numFmtId="173" fontId="9" fillId="50" borderId="69" xfId="0" applyNumberFormat="1" applyFont="1" applyFill="1" applyBorder="1" applyAlignment="1">
      <alignment vertical="center"/>
    </xf>
    <xf numFmtId="173" fontId="9" fillId="50" borderId="100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3" fontId="2" fillId="4" borderId="37" xfId="0" applyNumberFormat="1" applyFont="1" applyFill="1" applyBorder="1" applyAlignment="1">
      <alignment vertical="center"/>
    </xf>
    <xf numFmtId="3" fontId="2" fillId="32" borderId="37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3" fontId="2" fillId="0" borderId="50" xfId="0" applyNumberFormat="1" applyFont="1" applyFill="1" applyBorder="1" applyAlignment="1">
      <alignment vertical="center"/>
    </xf>
    <xf numFmtId="3" fontId="2" fillId="32" borderId="50" xfId="0" applyNumberFormat="1" applyFont="1" applyFill="1" applyBorder="1" applyAlignment="1">
      <alignment vertical="center"/>
    </xf>
    <xf numFmtId="3" fontId="0" fillId="3" borderId="0" xfId="0" applyNumberFormat="1" applyFill="1" applyAlignment="1">
      <alignment/>
    </xf>
    <xf numFmtId="0" fontId="1" fillId="36" borderId="23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173" fontId="3" fillId="40" borderId="80" xfId="0" applyNumberFormat="1" applyFont="1" applyFill="1" applyBorder="1" applyAlignment="1">
      <alignment vertical="center"/>
    </xf>
    <xf numFmtId="173" fontId="3" fillId="40" borderId="94" xfId="0" applyNumberFormat="1" applyFont="1" applyFill="1" applyBorder="1" applyAlignment="1">
      <alignment vertical="center"/>
    </xf>
    <xf numFmtId="172" fontId="2" fillId="0" borderId="0" xfId="0" applyNumberFormat="1" applyFont="1" applyAlignment="1">
      <alignment/>
    </xf>
    <xf numFmtId="0" fontId="9" fillId="0" borderId="15" xfId="0" applyFont="1" applyFill="1" applyBorder="1" applyAlignment="1">
      <alignment horizontal="center" vertical="center"/>
    </xf>
    <xf numFmtId="179" fontId="2" fillId="0" borderId="14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vertical="center"/>
    </xf>
    <xf numFmtId="172" fontId="1" fillId="3" borderId="10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2" fontId="1" fillId="32" borderId="61" xfId="0" applyNumberFormat="1" applyFont="1" applyFill="1" applyBorder="1" applyAlignment="1">
      <alignment/>
    </xf>
    <xf numFmtId="0" fontId="2" fillId="0" borderId="78" xfId="0" applyFont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173" fontId="3" fillId="50" borderId="80" xfId="0" applyNumberFormat="1" applyFont="1" applyFill="1" applyBorder="1" applyAlignment="1">
      <alignment vertical="center"/>
    </xf>
    <xf numFmtId="173" fontId="3" fillId="50" borderId="94" xfId="0" applyNumberFormat="1" applyFont="1" applyFill="1" applyBorder="1" applyAlignment="1">
      <alignment vertical="center"/>
    </xf>
    <xf numFmtId="173" fontId="3" fillId="3" borderId="10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 vertical="center"/>
    </xf>
    <xf numFmtId="173" fontId="3" fillId="0" borderId="14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1" fillId="32" borderId="19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left" vertical="center"/>
    </xf>
    <xf numFmtId="0" fontId="1" fillId="36" borderId="51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1" fillId="4" borderId="51" xfId="0" applyFont="1" applyFill="1" applyBorder="1" applyAlignment="1">
      <alignment horizontal="left" vertical="center"/>
    </xf>
    <xf numFmtId="0" fontId="1" fillId="32" borderId="51" xfId="0" applyFont="1" applyFill="1" applyBorder="1" applyAlignment="1">
      <alignment horizontal="center" vertical="center"/>
    </xf>
    <xf numFmtId="0" fontId="1" fillId="32" borderId="45" xfId="0" applyFont="1" applyFill="1" applyBorder="1" applyAlignment="1">
      <alignment horizontal="center" vertical="center"/>
    </xf>
    <xf numFmtId="0" fontId="1" fillId="32" borderId="45" xfId="0" applyFont="1" applyFill="1" applyBorder="1" applyAlignment="1">
      <alignment horizontal="left" vertical="center"/>
    </xf>
    <xf numFmtId="0" fontId="15" fillId="34" borderId="1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" fillId="32" borderId="49" xfId="0" applyFont="1" applyFill="1" applyBorder="1" applyAlignment="1">
      <alignment horizontal="center" vertical="center"/>
    </xf>
    <xf numFmtId="173" fontId="3" fillId="0" borderId="0" xfId="0" applyNumberFormat="1" applyFont="1" applyAlignment="1">
      <alignment/>
    </xf>
    <xf numFmtId="173" fontId="2" fillId="41" borderId="10" xfId="0" applyNumberFormat="1" applyFont="1" applyFill="1" applyBorder="1" applyAlignment="1">
      <alignment vertical="center"/>
    </xf>
    <xf numFmtId="172" fontId="1" fillId="3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173" fontId="9" fillId="32" borderId="18" xfId="0" applyNumberFormat="1" applyFont="1" applyFill="1" applyBorder="1" applyAlignment="1">
      <alignment horizontal="center" vertical="center"/>
    </xf>
    <xf numFmtId="173" fontId="3" fillId="0" borderId="0" xfId="0" applyNumberFormat="1" applyFont="1" applyAlignment="1">
      <alignment/>
    </xf>
    <xf numFmtId="3" fontId="3" fillId="3" borderId="0" xfId="0" applyNumberFormat="1" applyFont="1" applyFill="1" applyAlignment="1">
      <alignment/>
    </xf>
    <xf numFmtId="3" fontId="30" fillId="0" borderId="10" xfId="0" applyNumberFormat="1" applyFont="1" applyBorder="1" applyAlignment="1">
      <alignment/>
    </xf>
    <xf numFmtId="3" fontId="3" fillId="3" borderId="0" xfId="0" applyNumberFormat="1" applyFont="1" applyFill="1" applyAlignment="1">
      <alignment/>
    </xf>
    <xf numFmtId="1" fontId="9" fillId="0" borderId="18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173" fontId="3" fillId="41" borderId="117" xfId="0" applyNumberFormat="1" applyFont="1" applyFill="1" applyBorder="1" applyAlignment="1">
      <alignment vertical="center"/>
    </xf>
    <xf numFmtId="173" fontId="3" fillId="41" borderId="115" xfId="0" applyNumberFormat="1" applyFont="1" applyFill="1" applyBorder="1" applyAlignment="1">
      <alignment vertical="center"/>
    </xf>
    <xf numFmtId="173" fontId="9" fillId="41" borderId="118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173" fontId="3" fillId="41" borderId="86" xfId="0" applyNumberFormat="1" applyFont="1" applyFill="1" applyBorder="1" applyAlignment="1">
      <alignment vertical="center"/>
    </xf>
    <xf numFmtId="173" fontId="9" fillId="41" borderId="14" xfId="0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173" fontId="3" fillId="41" borderId="87" xfId="0" applyNumberFormat="1" applyFont="1" applyFill="1" applyBorder="1" applyAlignment="1">
      <alignment vertical="center"/>
    </xf>
    <xf numFmtId="173" fontId="9" fillId="41" borderId="79" xfId="0" applyNumberFormat="1" applyFont="1" applyFill="1" applyBorder="1" applyAlignment="1">
      <alignment vertical="center"/>
    </xf>
    <xf numFmtId="0" fontId="9" fillId="32" borderId="61" xfId="0" applyFont="1" applyFill="1" applyBorder="1" applyAlignment="1">
      <alignment horizontal="center"/>
    </xf>
    <xf numFmtId="173" fontId="9" fillId="32" borderId="83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9" fillId="32" borderId="11" xfId="0" applyFont="1" applyFill="1" applyBorder="1" applyAlignment="1">
      <alignment/>
    </xf>
    <xf numFmtId="0" fontId="1" fillId="40" borderId="10" xfId="0" applyFont="1" applyFill="1" applyBorder="1" applyAlignment="1">
      <alignment horizontal="center" vertical="center" wrapText="1"/>
    </xf>
    <xf numFmtId="0" fontId="1" fillId="40" borderId="33" xfId="0" applyFont="1" applyFill="1" applyBorder="1" applyAlignment="1">
      <alignment horizontal="center" vertical="center" wrapText="1"/>
    </xf>
    <xf numFmtId="0" fontId="1" fillId="40" borderId="7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70" xfId="0" applyFont="1" applyFill="1" applyBorder="1" applyAlignment="1">
      <alignment horizontal="center" vertical="center" wrapText="1"/>
    </xf>
    <xf numFmtId="1" fontId="9" fillId="35" borderId="11" xfId="0" applyNumberFormat="1" applyFont="1" applyFill="1" applyBorder="1" applyAlignment="1">
      <alignment horizontal="center"/>
    </xf>
    <xf numFmtId="1" fontId="9" fillId="35" borderId="18" xfId="0" applyNumberFormat="1" applyFont="1" applyFill="1" applyBorder="1" applyAlignment="1">
      <alignment horizontal="center"/>
    </xf>
    <xf numFmtId="2" fontId="9" fillId="36" borderId="11" xfId="0" applyNumberFormat="1" applyFont="1" applyFill="1" applyBorder="1" applyAlignment="1">
      <alignment horizontal="center"/>
    </xf>
    <xf numFmtId="2" fontId="9" fillId="36" borderId="18" xfId="0" applyNumberFormat="1" applyFont="1" applyFill="1" applyBorder="1" applyAlignment="1">
      <alignment horizontal="center"/>
    </xf>
    <xf numFmtId="0" fontId="9" fillId="40" borderId="26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9" fillId="40" borderId="120" xfId="0" applyFont="1" applyFill="1" applyBorder="1" applyAlignment="1">
      <alignment horizontal="center" vertical="center"/>
    </xf>
    <xf numFmtId="1" fontId="1" fillId="35" borderId="11" xfId="0" applyNumberFormat="1" applyFont="1" applyFill="1" applyBorder="1" applyAlignment="1">
      <alignment horizontal="center"/>
    </xf>
    <xf numFmtId="1" fontId="1" fillId="35" borderId="19" xfId="0" applyNumberFormat="1" applyFont="1" applyFill="1" applyBorder="1" applyAlignment="1">
      <alignment horizontal="center"/>
    </xf>
    <xf numFmtId="1" fontId="1" fillId="35" borderId="18" xfId="0" applyNumberFormat="1" applyFont="1" applyFill="1" applyBorder="1" applyAlignment="1">
      <alignment horizontal="center"/>
    </xf>
    <xf numFmtId="0" fontId="14" fillId="34" borderId="40" xfId="0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1" fontId="9" fillId="32" borderId="18" xfId="0" applyNumberFormat="1" applyFont="1" applyFill="1" applyBorder="1" applyAlignment="1">
      <alignment horizontal="center" vertical="center"/>
    </xf>
    <xf numFmtId="1" fontId="1" fillId="32" borderId="11" xfId="0" applyNumberFormat="1" applyFont="1" applyFill="1" applyBorder="1" applyAlignment="1">
      <alignment horizontal="center" vertical="center"/>
    </xf>
    <xf numFmtId="1" fontId="1" fillId="32" borderId="18" xfId="0" applyNumberFormat="1" applyFont="1" applyFill="1" applyBorder="1" applyAlignment="1">
      <alignment horizontal="center" vertical="center"/>
    </xf>
    <xf numFmtId="173" fontId="9" fillId="32" borderId="11" xfId="0" applyNumberFormat="1" applyFont="1" applyFill="1" applyBorder="1" applyAlignment="1">
      <alignment horizontal="center" vertical="center"/>
    </xf>
    <xf numFmtId="173" fontId="9" fillId="32" borderId="18" xfId="0" applyNumberFormat="1" applyFont="1" applyFill="1" applyBorder="1" applyAlignment="1">
      <alignment horizontal="center" vertical="center"/>
    </xf>
    <xf numFmtId="17" fontId="1" fillId="32" borderId="55" xfId="0" applyNumberFormat="1" applyFont="1" applyFill="1" applyBorder="1" applyAlignment="1">
      <alignment horizontal="center" vertical="center"/>
    </xf>
    <xf numFmtId="17" fontId="1" fillId="32" borderId="56" xfId="0" applyNumberFormat="1" applyFont="1" applyFill="1" applyBorder="1" applyAlignment="1">
      <alignment horizontal="center" vertical="center"/>
    </xf>
    <xf numFmtId="17" fontId="1" fillId="32" borderId="39" xfId="0" applyNumberFormat="1" applyFont="1" applyFill="1" applyBorder="1" applyAlignment="1">
      <alignment horizontal="center" vertical="center"/>
    </xf>
    <xf numFmtId="17" fontId="1" fillId="32" borderId="11" xfId="0" applyNumberFormat="1" applyFont="1" applyFill="1" applyBorder="1" applyAlignment="1">
      <alignment horizontal="center" vertical="center"/>
    </xf>
    <xf numFmtId="17" fontId="1" fillId="32" borderId="18" xfId="0" applyNumberFormat="1" applyFont="1" applyFill="1" applyBorder="1" applyAlignment="1">
      <alignment horizontal="center" vertical="center"/>
    </xf>
    <xf numFmtId="0" fontId="1" fillId="32" borderId="55" xfId="0" applyFont="1" applyFill="1" applyBorder="1" applyAlignment="1">
      <alignment horizontal="center" vertical="center"/>
    </xf>
    <xf numFmtId="0" fontId="1" fillId="32" borderId="56" xfId="0" applyFont="1" applyFill="1" applyBorder="1" applyAlignment="1">
      <alignment horizontal="center" vertical="center"/>
    </xf>
    <xf numFmtId="0" fontId="1" fillId="32" borderId="3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2" fillId="37" borderId="19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172" fontId="12" fillId="35" borderId="19" xfId="0" applyNumberFormat="1" applyFont="1" applyFill="1" applyBorder="1" applyAlignment="1">
      <alignment horizontal="center" vertical="center"/>
    </xf>
    <xf numFmtId="172" fontId="12" fillId="35" borderId="18" xfId="0" applyNumberFormat="1" applyFont="1" applyFill="1" applyBorder="1" applyAlignment="1">
      <alignment horizontal="center" vertical="center"/>
    </xf>
    <xf numFmtId="173" fontId="9" fillId="32" borderId="19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3" fontId="9" fillId="32" borderId="55" xfId="0" applyNumberFormat="1" applyFont="1" applyFill="1" applyBorder="1" applyAlignment="1">
      <alignment horizontal="center" vertical="center"/>
    </xf>
    <xf numFmtId="3" fontId="9" fillId="32" borderId="39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55" xfId="0" applyFont="1" applyFill="1" applyBorder="1" applyAlignment="1">
      <alignment horizontal="center" vertical="center"/>
    </xf>
    <xf numFmtId="0" fontId="9" fillId="32" borderId="56" xfId="0" applyFont="1" applyFill="1" applyBorder="1" applyAlignment="1">
      <alignment horizontal="center" vertical="center"/>
    </xf>
    <xf numFmtId="0" fontId="9" fillId="32" borderId="39" xfId="0" applyFont="1" applyFill="1" applyBorder="1" applyAlignment="1">
      <alignment horizontal="center" vertical="center"/>
    </xf>
    <xf numFmtId="172" fontId="7" fillId="32" borderId="100" xfId="0" applyNumberFormat="1" applyFont="1" applyFill="1" applyBorder="1" applyAlignment="1">
      <alignment horizontal="center"/>
    </xf>
    <xf numFmtId="172" fontId="7" fillId="32" borderId="91" xfId="0" applyNumberFormat="1" applyFont="1" applyFill="1" applyBorder="1" applyAlignment="1">
      <alignment horizontal="center"/>
    </xf>
    <xf numFmtId="0" fontId="2" fillId="0" borderId="85" xfId="0" applyFont="1" applyBorder="1" applyAlignment="1">
      <alignment/>
    </xf>
    <xf numFmtId="0" fontId="1" fillId="32" borderId="100" xfId="0" applyFont="1" applyFill="1" applyBorder="1" applyAlignment="1">
      <alignment horizontal="center"/>
    </xf>
    <xf numFmtId="0" fontId="1" fillId="32" borderId="32" xfId="0" applyFont="1" applyFill="1" applyBorder="1" applyAlignment="1">
      <alignment horizontal="center"/>
    </xf>
    <xf numFmtId="0" fontId="1" fillId="32" borderId="91" xfId="0" applyFont="1" applyFill="1" applyBorder="1" applyAlignment="1">
      <alignment horizontal="center"/>
    </xf>
    <xf numFmtId="0" fontId="2" fillId="0" borderId="87" xfId="0" applyFont="1" applyBorder="1" applyAlignment="1">
      <alignment/>
    </xf>
    <xf numFmtId="0" fontId="1" fillId="32" borderId="10" xfId="0" applyFont="1" applyFill="1" applyBorder="1" applyAlignment="1">
      <alignment/>
    </xf>
    <xf numFmtId="172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vertical="center" wrapText="1"/>
    </xf>
    <xf numFmtId="0" fontId="3" fillId="0" borderId="104" xfId="0" applyFont="1" applyBorder="1" applyAlignment="1">
      <alignment horizontal="left"/>
    </xf>
    <xf numFmtId="0" fontId="3" fillId="0" borderId="93" xfId="0" applyFont="1" applyBorder="1" applyAlignment="1">
      <alignment horizontal="left"/>
    </xf>
    <xf numFmtId="0" fontId="3" fillId="0" borderId="90" xfId="0" applyFont="1" applyBorder="1" applyAlignment="1">
      <alignment horizontal="left"/>
    </xf>
    <xf numFmtId="0" fontId="3" fillId="0" borderId="121" xfId="0" applyFont="1" applyBorder="1" applyAlignment="1">
      <alignment horizontal="left"/>
    </xf>
    <xf numFmtId="0" fontId="3" fillId="0" borderId="122" xfId="0" applyFont="1" applyBorder="1" applyAlignment="1">
      <alignment horizontal="left"/>
    </xf>
    <xf numFmtId="0" fontId="3" fillId="0" borderId="123" xfId="0" applyFont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0" fontId="1" fillId="52" borderId="10" xfId="0" applyFont="1" applyFill="1" applyBorder="1" applyAlignment="1">
      <alignment horizontal="center" vertical="center" wrapText="1"/>
    </xf>
    <xf numFmtId="0" fontId="3" fillId="0" borderId="105" xfId="0" applyFont="1" applyBorder="1" applyAlignment="1">
      <alignment horizontal="left"/>
    </xf>
    <xf numFmtId="0" fontId="3" fillId="0" borderId="82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1" fillId="40" borderId="10" xfId="0" applyFont="1" applyFill="1" applyBorder="1" applyAlignment="1">
      <alignment horizontal="center"/>
    </xf>
    <xf numFmtId="0" fontId="17" fillId="40" borderId="11" xfId="0" applyFont="1" applyFill="1" applyBorder="1" applyAlignment="1">
      <alignment horizontal="center"/>
    </xf>
    <xf numFmtId="0" fontId="17" fillId="40" borderId="19" xfId="0" applyFont="1" applyFill="1" applyBorder="1" applyAlignment="1">
      <alignment horizontal="center"/>
    </xf>
    <xf numFmtId="0" fontId="17" fillId="40" borderId="18" xfId="0" applyFont="1" applyFill="1" applyBorder="1" applyAlignment="1">
      <alignment horizontal="center"/>
    </xf>
    <xf numFmtId="172" fontId="27" fillId="32" borderId="33" xfId="0" applyNumberFormat="1" applyFont="1" applyFill="1" applyBorder="1" applyAlignment="1">
      <alignment horizontal="center" vertical="center"/>
    </xf>
    <xf numFmtId="172" fontId="27" fillId="32" borderId="75" xfId="0" applyNumberFormat="1" applyFont="1" applyFill="1" applyBorder="1" applyAlignment="1">
      <alignment horizontal="center" vertical="center"/>
    </xf>
    <xf numFmtId="172" fontId="27" fillId="32" borderId="7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55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24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0" borderId="27" xfId="0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center"/>
    </xf>
    <xf numFmtId="0" fontId="1" fillId="40" borderId="18" xfId="0" applyFont="1" applyFill="1" applyBorder="1" applyAlignment="1">
      <alignment horizontal="center"/>
    </xf>
    <xf numFmtId="0" fontId="1" fillId="40" borderId="55" xfId="0" applyFont="1" applyFill="1" applyBorder="1" applyAlignment="1">
      <alignment horizontal="center" vertical="center" wrapText="1"/>
    </xf>
    <xf numFmtId="0" fontId="1" fillId="40" borderId="3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75"/>
          <c:y val="0.16675"/>
          <c:w val="0.49975"/>
          <c:h val="0.6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'STOCK x MUNICIPIO'!$D$10:$D$27</c:f>
              <c:strCache/>
            </c:strRef>
          </c:cat>
          <c:val>
            <c:numRef>
              <c:f>'STOCK x MUNICIPIO'!$K$10:$K$27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"/>
          <c:y val="0.072"/>
          <c:w val="0.19075"/>
          <c:h val="0.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STOCK POR MONEDA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25"/>
          <c:y val="0.28525"/>
          <c:w val="0.73675"/>
          <c:h val="0.55175"/>
        </c:manualLayout>
      </c:layout>
      <c:pie3DChart>
        <c:varyColors val="1"/>
        <c:ser>
          <c:idx val="0"/>
          <c:order val="0"/>
          <c:tx>
            <c:v>STOCK POR MONEDA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'STOCK X TIPO DEUDA'!$H$10:$H$11</c:f>
              <c:strCache/>
            </c:strRef>
          </c:cat>
          <c:val>
            <c:numRef>
              <c:f>'STOCK X TIPO DEUDA'!$K$10:$K$11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POR ORIGEN</a:t>
            </a:r>
          </a:p>
        </c:rich>
      </c:tx>
      <c:layout>
        <c:manualLayout>
          <c:xMode val="factor"/>
          <c:yMode val="factor"/>
          <c:x val="-0.00125"/>
          <c:y val="-0.00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175"/>
          <c:y val="0.45425"/>
          <c:w val="0.4565"/>
          <c:h val="0.27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3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('STOCK X TIPO DEUDA'!$D$11,'STOCK X TIPO DEUDA'!$D$21,'STOCK X TIPO DEUDA'!$D$25)</c:f>
              <c:strCache/>
            </c:strRef>
          </c:cat>
          <c:val>
            <c:numRef>
              <c:f>('STOCK X TIPO DEUDA'!$F$11,'STOCK X TIPO DEUDA'!$F$21,'STOCK X TIPO DEUDA'!$F$25)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('STOCK X TIPO DEUDA'!$D$11,'STOCK X TIPO DEUDA'!$D$21,'STOCK X TIPO DEUDA'!$D$25)</c:f>
              <c:strCache/>
            </c:strRef>
          </c:cat>
          <c:val>
            <c:numRef>
              <c:f>('STOCK X TIPO DEUDA'!#REF!,'STOCK X TIPO DEUDA'!#REF!,'STOCK X TIPO DEUDA'!#REF!)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DEUDA MUNICIPIOS A LA FECHA
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53"/>
          <c:w val="0.9702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v>COMPARATIVA STOCK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'COMPARATIVA 2011-2015'!$B$10:$B$27</c:f>
              <c:strCache/>
            </c:strRef>
          </c:cat>
          <c:val>
            <c:numRef>
              <c:f>'COMPARATIVA 2011-2015'!$F$10:$F$27</c:f>
              <c:numCache/>
            </c:numRef>
          </c:val>
        </c:ser>
        <c:axId val="34296496"/>
        <c:axId val="40233009"/>
      </c:barChart>
      <c:catAx>
        <c:axId val="342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33009"/>
        <c:crosses val="autoZero"/>
        <c:auto val="1"/>
        <c:lblOffset val="100"/>
        <c:tickLblSkip val="1"/>
        <c:noMultiLvlLbl val="0"/>
      </c:catAx>
      <c:valAx>
        <c:axId val="40233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96496"/>
        <c:crossesAt val="1"/>
        <c:crossBetween val="between"/>
        <c:dispUnits/>
        <c:majorUnit val="25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19050</xdr:rowOff>
    </xdr:from>
    <xdr:to>
      <xdr:col>2</xdr:col>
      <xdr:colOff>9525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28575</xdr:rowOff>
    </xdr:from>
    <xdr:to>
      <xdr:col>1</xdr:col>
      <xdr:colOff>781050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3337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2</xdr:col>
      <xdr:colOff>323850</xdr:colOff>
      <xdr:row>2</xdr:row>
      <xdr:rowOff>209550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33</xdr:row>
      <xdr:rowOff>66675</xdr:rowOff>
    </xdr:from>
    <xdr:to>
      <xdr:col>11</xdr:col>
      <xdr:colOff>9525</xdr:colOff>
      <xdr:row>63</xdr:row>
      <xdr:rowOff>9525</xdr:rowOff>
    </xdr:to>
    <xdr:graphicFrame>
      <xdr:nvGraphicFramePr>
        <xdr:cNvPr id="2" name="Gráfico 1027"/>
        <xdr:cNvGraphicFramePr/>
      </xdr:nvGraphicFramePr>
      <xdr:xfrm>
        <a:off x="1143000" y="5715000"/>
        <a:ext cx="640080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2</xdr:col>
      <xdr:colOff>352425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55</xdr:row>
      <xdr:rowOff>19050</xdr:rowOff>
    </xdr:from>
    <xdr:to>
      <xdr:col>8</xdr:col>
      <xdr:colOff>247650</xdr:colOff>
      <xdr:row>75</xdr:row>
      <xdr:rowOff>0</xdr:rowOff>
    </xdr:to>
    <xdr:graphicFrame>
      <xdr:nvGraphicFramePr>
        <xdr:cNvPr id="2" name="Gráfico 5"/>
        <xdr:cNvGraphicFramePr/>
      </xdr:nvGraphicFramePr>
      <xdr:xfrm>
        <a:off x="904875" y="9382125"/>
        <a:ext cx="60293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29</xdr:row>
      <xdr:rowOff>28575</xdr:rowOff>
    </xdr:from>
    <xdr:to>
      <xdr:col>8</xdr:col>
      <xdr:colOff>238125</xdr:colOff>
      <xdr:row>53</xdr:row>
      <xdr:rowOff>28575</xdr:rowOff>
    </xdr:to>
    <xdr:graphicFrame>
      <xdr:nvGraphicFramePr>
        <xdr:cNvPr id="3" name="Gráfico 11"/>
        <xdr:cNvGraphicFramePr/>
      </xdr:nvGraphicFramePr>
      <xdr:xfrm>
        <a:off x="914400" y="5181600"/>
        <a:ext cx="601027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19050</xdr:rowOff>
    </xdr:from>
    <xdr:to>
      <xdr:col>1</xdr:col>
      <xdr:colOff>695325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29</xdr:row>
      <xdr:rowOff>19050</xdr:rowOff>
    </xdr:from>
    <xdr:to>
      <xdr:col>11</xdr:col>
      <xdr:colOff>19050</xdr:colOff>
      <xdr:row>63</xdr:row>
      <xdr:rowOff>114300</xdr:rowOff>
    </xdr:to>
    <xdr:graphicFrame>
      <xdr:nvGraphicFramePr>
        <xdr:cNvPr id="2" name="Gráfico 3"/>
        <xdr:cNvGraphicFramePr/>
      </xdr:nvGraphicFramePr>
      <xdr:xfrm>
        <a:off x="476250" y="5762625"/>
        <a:ext cx="6705600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</xdr:row>
      <xdr:rowOff>9525</xdr:rowOff>
    </xdr:from>
    <xdr:to>
      <xdr:col>1</xdr:col>
      <xdr:colOff>857250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667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1</xdr:row>
      <xdr:rowOff>19050</xdr:rowOff>
    </xdr:from>
    <xdr:to>
      <xdr:col>0</xdr:col>
      <xdr:colOff>1152525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1</xdr:row>
      <xdr:rowOff>19050</xdr:rowOff>
    </xdr:from>
    <xdr:to>
      <xdr:col>0</xdr:col>
      <xdr:colOff>1123950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19050</xdr:rowOff>
    </xdr:from>
    <xdr:to>
      <xdr:col>0</xdr:col>
      <xdr:colOff>838200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23850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19050</xdr:rowOff>
    </xdr:from>
    <xdr:to>
      <xdr:col>0</xdr:col>
      <xdr:colOff>847725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19050</xdr:rowOff>
    </xdr:from>
    <xdr:to>
      <xdr:col>0</xdr:col>
      <xdr:colOff>838200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23850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1</xdr:row>
      <xdr:rowOff>0</xdr:rowOff>
    </xdr:from>
    <xdr:to>
      <xdr:col>0</xdr:col>
      <xdr:colOff>876300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8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</xdr:row>
      <xdr:rowOff>0</xdr:rowOff>
    </xdr:from>
    <xdr:to>
      <xdr:col>0</xdr:col>
      <xdr:colOff>876300</xdr:colOff>
      <xdr:row>2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8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1</xdr:col>
      <xdr:colOff>704850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</xdr:row>
      <xdr:rowOff>9525</xdr:rowOff>
    </xdr:from>
    <xdr:to>
      <xdr:col>1</xdr:col>
      <xdr:colOff>704850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TUPUNGATO\TUPUNGATO-Compra-Inmueble-DAAB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MAIP&#218;\MAIP&#218;-Pr&#233;stamo-Banco-CREDICOOP-10-millon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TUPUNGATO\TUPUNGATO-Compra-Bienes-Capit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TUNUY&#193;N\TUNUY&#193;N-Refinanciaci&#243;n-BID-BIRF-31-diciembre-20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ENERAL%20ALVEAR\GENERAL-ALVEAR-Refinanciaci&#243;n-BID-BIRF-31-diciembre-20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TUNUY&#193;N\TUNUYAN-Compra-Bienes-Capita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TA%20ROSA\SANTA-ROSA-Refinanciaci&#243;n-Decreto-2126-05-en-peso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TA%20ROSA\SANTA-ROSA-Refinanciaci&#243;n-BID-BIRF-31-diciembre-200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TA%20ROSA\SANTA-ROSA-Compra-Bienes-Capita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%20RAFAEL\SAN-RAFAEL-Refinanciaci&#243;n-BID-BIRF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%20MART&#205;N\SAN-MARTIN-Compra-Bienes-Capi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TA%20ROSA\SANTA-ROSA-Banco-Naci&#243;n-Argentina-5,055-millon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%20RAFAEL\SAN%20RAFAEL-Compra-Bienes-Capita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RIVADAVIA\RIVADAVIA-Compra-Bienes-Capital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LIBRO%20SUBSECRETARIO\A&#209;O%202013\06-Junio\Municipios-Libro-Deuda-Junio-201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MALARGUE\MALARGUE-Compra-Bienes-Capital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MAIP&#218;\MAIP&#218;-Refinanciaci&#243;n-BID-BIRF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MAIP&#218;\MAIPU-Compra-Bienes-Capital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LUJ&#193;N\LUJAN-Compra-Bienes-Capit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LAVALLE\LAVALLE-Compra-Bienes-Capital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LAS%20HERAS\LAS-HERAS-Refinanciaci&#243;n-BID-BIRF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LAS%20HERAS\LAS-HERAS-Compra-Bienes-Capi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LUJ&#193;N\LUJAN-Pr&#233;stamo-Banco-CREDICOOP-2,2-millone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LA%20PAZ\LA-PAZ-Refinanciaci&#243;n-BID-BIRF-31-diciembre-20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LA%20PAZ\LA-PAZ-Compra-Bienes-Capit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JUN&#205;N\JUN&#205;N-Refinanciaci&#243;n-BID-BIRF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JUN&#205;N\JUNIN-Compra-Bienes-Capit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UAYMALL&#201;N\GUAYMALL&#201;N-Refinanciaci&#243;n-en-peso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UAYMALL&#201;N\GUAYMALL&#201;N-Refinanciaci&#243;n-BID-BIRF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UAYMALL&#201;N\GUAYMALL&#201;N-Compra-Bienes-Capita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ODOY%20CRUZ\GODOY-CRUZ-Refinanciaci&#243;n-BID-BIRF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ODOY%20CRUZ\GODOY-CRUZ-Compra-Bienes-Capital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ENERAL%20ALVEAR\GENERAL-ALVEAR-Compra-Bienes-Capit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MAIP&#218;\MAIP&#218;-ENOHSA-PROMES-4,5-millone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CAPITAL\CAPITAL-Refinanciaci&#243;n-BID-BIRF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CAPITAL\CAPITAL-Compra-Bienes-Capital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TUNUY&#193;N\TUNUYAN-Canje-Entidades-Financiera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%20RAFAEL\SAN-RAFAEL-Banco-Naci&#243;n-Argentina-3,2-%20millon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RIVADAVIA\RIVADAVIA-BID-BIRF-Red-Ga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LUJ&#193;N\LUJ&#193;N-Canje-Entidades-Financiera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ODOY%20CRUZ\GODOY-CRUZ-Desendeudamiento-D.N.660-2010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ODOY%20CRUZ\GODOY-CRUZ-Canje-Entidades-Financiera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PR&#201;STAMOS\INDICES\Cotizaci&#243;n%20Dolar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CAPITAL\CAPITAL-Pr&#233;stamo-Banco-Supervielle-$16-millon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%20RAFAEL\SAN-RAFAEL-Banco-Naci&#243;n-4,5-millon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CAPITAL\CAPITAL-Refinanciaci&#243;n-Fondo-Infraestructura-Provincial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LIBRO%20SUBSECRETARIO\A&#209;O%202013\11-Noviembre\Municipios-Libro-Deuda-Noviembre-2013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MUNICIPIOS\MAIP&#218;\MAIP&#218;-Pr&#233;stamo-Banco-Naci&#243;n-3,739-millones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MUNICIPIOS\SAN%20MART&#205;N\SAN-MARTIN-Pr&#233;stamo-Banco-Naci&#243;n-$11,5-millone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MUNICIPIOS\SAN%20MART&#205;N\SAN-MARTIN-Pr&#233;stamo-Banco-Supervielle-$2,5-millon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%20CARLOS\SAN-CARLOS-Banco-Naci&#243;n-Argentina-2-millones-Mejoramiento-Parque-Automoto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MAIP&#218;\MAIPU-Banco-Naci&#243;n-Argentina-8-millon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UAYMALL&#201;N\GUAYMALL&#201;N-Banco-Naci&#243;n-Argentina-8-millon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ODOY%20CRUZ\GODOY-CRUZ-Banco-Naci&#243;n-Argentina-7-mill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10"/>
      <sheetName val="Stock estimado"/>
      <sheetName val="TUPUNGATO-Compra-Inmueble-DAABO"/>
    </sheetNames>
    <sheetDataSet>
      <sheetData sheetId="2">
        <row r="20">
          <cell r="J20">
            <v>1062288</v>
          </cell>
        </row>
        <row r="68">
          <cell r="J68">
            <v>590160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Normas Legales"/>
      <sheetName val="TASA INTERES"/>
      <sheetName val="Ingresos"/>
      <sheetName val="Ingresos Anuales"/>
      <sheetName val="Evolución"/>
      <sheetName val="Flujos Vencimientos"/>
      <sheetName val="Stock Estimado"/>
      <sheetName val="Programación Financiera"/>
      <sheetName val="MAIPÚ-Préstamo-Banco-CREDICOOP-"/>
    </sheetNames>
    <sheetDataSet>
      <sheetData sheetId="5">
        <row r="38">
          <cell r="M38">
            <v>6525096.17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TUPUNGATO-Compra-Bienes-Capital"/>
    </sheetNames>
    <sheetDataSet>
      <sheetData sheetId="2">
        <row r="40">
          <cell r="M40">
            <v>699596.94</v>
          </cell>
        </row>
        <row r="70">
          <cell r="M70">
            <v>-5.4569682106375694E-11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tastros"/>
      <sheetName val="Consultoría"/>
      <sheetName val="Pav. Urb.2"/>
      <sheetName val="Pav. Urb. 1"/>
      <sheetName val="RESUMEN - Anexo I"/>
      <sheetName val="Evolución en pesos"/>
      <sheetName val="Flujo Vencimientos"/>
      <sheetName val="Evolución en U$S - Anexo II"/>
      <sheetName val="Liquidación"/>
      <sheetName val="Stock estimado"/>
      <sheetName val="TUNUYÁN-Refinanciación-BID-BIRF"/>
    </sheetNames>
    <sheetDataSet>
      <sheetData sheetId="5">
        <row r="55">
          <cell r="N55">
            <v>3450142.1999999993</v>
          </cell>
        </row>
        <row r="103">
          <cell r="N103">
            <v>2070085.3199999968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v. Urb"/>
      <sheetName val="Catast"/>
      <sheetName val="Comp Eq Serv Pub"/>
      <sheetName val="Comp Eq Ob Pub"/>
      <sheetName val="RESUMEN - Anexo I"/>
      <sheetName val="Evolución en pesos"/>
      <sheetName val="Flujo de Vencimientos"/>
      <sheetName val="Stock Estimado"/>
      <sheetName val="Evolución en U$S - Anexo II"/>
      <sheetName val="Liquidación"/>
      <sheetName val="GENERAL-ALVEAR-Refinanciación-B"/>
    </sheetNames>
    <sheetDataSet>
      <sheetData sheetId="5">
        <row r="55">
          <cell r="N55">
            <v>1045858.6600000004</v>
          </cell>
        </row>
        <row r="103">
          <cell r="N103">
            <v>627515.1399999998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TUNUYAN-Compra-Bienes-Capital"/>
    </sheetNames>
    <sheetDataSet>
      <sheetData sheetId="2">
        <row r="47">
          <cell r="M47">
            <v>2300377.5099999993</v>
          </cell>
        </row>
        <row r="77">
          <cell r="M77">
            <v>1.1641532182693481E-10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álculo Deuda"/>
      <sheetName val="Evolución"/>
      <sheetName val="Flujo vencimientos"/>
      <sheetName val="Flujo para el libro"/>
      <sheetName val="Stock Estimado"/>
      <sheetName val="Liquidación"/>
      <sheetName val="SANTA-ROSA-Refinanciación-Decre"/>
    </sheetNames>
    <sheetDataSet>
      <sheetData sheetId="1">
        <row r="53">
          <cell r="L53">
            <v>255697.80000000028</v>
          </cell>
        </row>
        <row r="77">
          <cell r="L77">
            <v>3.219611244276166E-10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dq Eq"/>
      <sheetName val="Catastros"/>
      <sheetName val="RESUMEN"/>
      <sheetName val="Evolución en U$S"/>
      <sheetName val="Evolución en pesos"/>
      <sheetName val="Flujo vencimientos"/>
      <sheetName val="Hoja1"/>
      <sheetName val="Liquidación"/>
      <sheetName val="Stock Estimado"/>
      <sheetName val="SANTA-ROSA-Refinanciación-BID-B"/>
    </sheetNames>
    <sheetDataSet>
      <sheetData sheetId="4">
        <row r="55">
          <cell r="N55">
            <v>282715.910000001</v>
          </cell>
        </row>
        <row r="103">
          <cell r="N103">
            <v>169629.48000000033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SANTA-ROSA-Compra-Bienes-Capita"/>
    </sheetNames>
    <sheetDataSet>
      <sheetData sheetId="2">
        <row r="39">
          <cell r="M39">
            <v>1650167.5499999998</v>
          </cell>
        </row>
        <row r="70">
          <cell r="M70">
            <v>1.382431946694851E-10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av Urb"/>
      <sheetName val="Catastros"/>
      <sheetName val="Adq de Eq"/>
      <sheetName val="Anexo I - RESUMEN"/>
      <sheetName val="Anexo II - Evolución en U$S"/>
      <sheetName val="Evolución en pesos"/>
      <sheetName val="Flujo de Vencimientos"/>
      <sheetName val="Stcok estimado"/>
      <sheetName val="Anexo III - Cuota 31-12-2006"/>
      <sheetName val="Liquidación"/>
      <sheetName val="SAN-RAFAEL-Refinanciación-BID-B"/>
      <sheetName val="Flujo Vencimientos"/>
    </sheetNames>
    <sheetDataSet>
      <sheetData sheetId="5">
        <row r="68">
          <cell r="N68">
            <v>928073.3978125027</v>
          </cell>
        </row>
        <row r="116">
          <cell r="N116">
            <v>556844.0400000011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 Vencimientos"/>
      <sheetName val="Flujos Vencimientos en miles"/>
      <sheetName val="Programación Financiera"/>
      <sheetName val="Pagos 2009"/>
      <sheetName val="Stock estimado"/>
      <sheetName val="SAN-MARTIN-Compra-Bienes-Capita"/>
    </sheetNames>
    <sheetDataSet>
      <sheetData sheetId="2">
        <row r="45">
          <cell r="M45">
            <v>2919390.989999999</v>
          </cell>
        </row>
        <row r="75">
          <cell r="M75">
            <v>-1.1496013030409813E-09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rmas Legales"/>
      <sheetName val="Ingresos"/>
      <sheetName val="Ingresos Anuales"/>
      <sheetName val="Evolución"/>
      <sheetName val="Flujos Vencimientos"/>
      <sheetName val="Programación Financiera"/>
      <sheetName val="Pagos 2011"/>
      <sheetName val="Stock Estimado"/>
      <sheetName val="SANTA-ROSA-Banco-Nación-Argenti"/>
    </sheetNames>
    <sheetDataSet>
      <sheetData sheetId="3">
        <row r="9">
          <cell r="M9">
            <v>4981919.5</v>
          </cell>
        </row>
        <row r="57">
          <cell r="M57">
            <v>135344.89000000284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agos 2009"/>
      <sheetName val="Stock estimado"/>
      <sheetName val="Programación Financiera"/>
      <sheetName val="SAN RAFAEL-Compra-Bienes-Capita"/>
    </sheetNames>
    <sheetDataSet>
      <sheetData sheetId="2">
        <row r="40">
          <cell r="M40">
            <v>1909099.199999999</v>
          </cell>
        </row>
        <row r="70">
          <cell r="M70">
            <v>-8.294591680169106E-10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Bienes Comprados"/>
      <sheetName val="Flujos Vencimientos"/>
      <sheetName val="Programación financiera"/>
      <sheetName val="Stock estimado"/>
      <sheetName val="RIVADAVIA-Compra-Bienes-Capital"/>
    </sheetNames>
    <sheetDataSet>
      <sheetData sheetId="2">
        <row r="42">
          <cell r="M42">
            <v>1562782.1699999997</v>
          </cell>
        </row>
        <row r="72">
          <cell r="M72">
            <v>-8.87666828930378E-10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ONDICIONES"/>
      <sheetName val="FLUJO MENSUAL"/>
      <sheetName val="FLUJO ANUAL"/>
      <sheetName val="PAGOS MENSUALES"/>
      <sheetName val="PAGOS ANUALES"/>
      <sheetName val="PAGOS A PROVINCIA U OTROS"/>
      <sheetName val="RETENCIONES PARTICIPACIÓN"/>
      <sheetName val="STOCK X ORIGEN"/>
      <sheetName val="STOCK DESAG. X MUN"/>
      <sheetName val="STOCK x MUNICIPIO"/>
      <sheetName val="STOCK X TIPO DEUDA"/>
      <sheetName val="COMPARATIVA 2011-2015"/>
      <sheetName val="COMPARATIVA 2007-2011"/>
      <sheetName val="Municipios-Libro-Deuda-Junio-20"/>
    </sheetNames>
    <sheetDataSet>
      <sheetData sheetId="0">
        <row r="42">
          <cell r="T42" t="str">
            <v>N° 1386/12</v>
          </cell>
          <cell r="U42" t="str">
            <v>S01 : 0249746</v>
          </cell>
          <cell r="V42" t="str">
            <v>Nota 060/13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MALARGUE-Compra-Bienes-Capital"/>
    </sheetNames>
    <sheetDataSet>
      <sheetData sheetId="2">
        <row r="41">
          <cell r="M41">
            <v>3021425.7199999997</v>
          </cell>
        </row>
        <row r="71">
          <cell r="M71">
            <v>-1.6152625903487206E-09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v. Urb. 1"/>
      <sheetName val="Pav.Urb. 2"/>
      <sheetName val="Catastros"/>
      <sheetName val="RESUMEN"/>
      <sheetName val="Evolución en U$S"/>
      <sheetName val="Evolución en pesos"/>
      <sheetName val="Flujo Vencimientos"/>
      <sheetName val="Cuota 31-12-2006"/>
      <sheetName val="Liquidación"/>
      <sheetName val="Stock Estimado"/>
      <sheetName val="MAIPÚ-Refinanciación-BID-BIRF"/>
    </sheetNames>
    <sheetDataSet>
      <sheetData sheetId="5">
        <row r="68">
          <cell r="N68">
            <v>773952.0307632458</v>
          </cell>
        </row>
        <row r="116">
          <cell r="N116">
            <v>464371.2300000009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MAIPU-Compra-Bienes-Capital"/>
    </sheetNames>
    <sheetDataSet>
      <sheetData sheetId="2">
        <row r="39">
          <cell r="M39">
            <v>4112837.500000002</v>
          </cell>
        </row>
        <row r="69">
          <cell r="M69">
            <v>1.367880031466484E-09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LUJAN-Compra-Bienes-Capital"/>
    </sheetNames>
    <sheetDataSet>
      <sheetData sheetId="2">
        <row r="41">
          <cell r="M41">
            <v>3725071.5900000012</v>
          </cell>
        </row>
        <row r="71">
          <cell r="M71">
            <v>2.5029294192790985E-09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LAVALLE-Compra-Bienes-Capital"/>
    </sheetNames>
    <sheetDataSet>
      <sheetData sheetId="2">
        <row r="42">
          <cell r="M42">
            <v>1241690.5300000003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v Vías de Circ Transp Púb"/>
      <sheetName val="RESUMEN"/>
      <sheetName val="Evolución en U$S"/>
      <sheetName val="Evolución en pesos"/>
      <sheetName val="Flujo de Vencimientos"/>
      <sheetName val="Cuota 31-12-2006"/>
      <sheetName val="Stock Estimado"/>
      <sheetName val="Liquidacion"/>
      <sheetName val="LAS-HERAS-Refinanciación-BID-BI"/>
    </sheetNames>
    <sheetDataSet>
      <sheetData sheetId="3">
        <row r="68">
          <cell r="N68">
            <v>829633.7979999983</v>
          </cell>
        </row>
        <row r="116">
          <cell r="N116">
            <v>497780.2799999998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LAS-HERAS-Compra-Bienes-Capital"/>
    </sheetNames>
    <sheetDataSet>
      <sheetData sheetId="2">
        <row r="49">
          <cell r="M49">
            <v>3761944.54</v>
          </cell>
        </row>
        <row r="79">
          <cell r="M7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ngresos"/>
      <sheetName val="Normas Legales"/>
      <sheetName val="Ingresos Anuales"/>
      <sheetName val="Evolución"/>
      <sheetName val="Flujos Vencimientos"/>
      <sheetName val="Programación Financiera"/>
      <sheetName val="Pagos 2010"/>
      <sheetName val="Stock Estimado"/>
      <sheetName val="LUJAN-Préstamo-Banco-CREDICOOP-"/>
    </sheetNames>
    <sheetDataSet>
      <sheetData sheetId="4">
        <row r="23">
          <cell r="M23">
            <v>1928018.18</v>
          </cell>
        </row>
        <row r="68">
          <cell r="M68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atastros"/>
      <sheetName val="Compra Eq"/>
      <sheetName val="Anexo I - RESUMEN"/>
      <sheetName val="Evolución en pesos"/>
      <sheetName val="Flujo de Vencimiento"/>
      <sheetName val="Stock estimado"/>
      <sheetName val="Anexo II - Evolución en U$S"/>
      <sheetName val="Liquidación"/>
      <sheetName val="LA-PAZ-Refinanciación-BID-BIRF-"/>
    </sheetNames>
    <sheetDataSet>
      <sheetData sheetId="3">
        <row r="55">
          <cell r="N55">
            <v>223647.00000000038</v>
          </cell>
        </row>
        <row r="103">
          <cell r="N103">
            <v>134188.2000000001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LA-PAZ-Compra-Bienes-Capital"/>
    </sheetNames>
    <sheetDataSet>
      <sheetData sheetId="2">
        <row r="38">
          <cell r="M38">
            <v>721260.6400000002</v>
          </cell>
        </row>
        <row r="68">
          <cell r="M68">
            <v>2.1464074961841106E-10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av. Urb."/>
      <sheetName val="RESUMEN"/>
      <sheetName val="Evolución en U$S"/>
      <sheetName val="Evolución en pesos"/>
      <sheetName val="Flujo de Vencimientos"/>
      <sheetName val="Cuota 31-12-2006"/>
      <sheetName val="Liquidación"/>
      <sheetName val="Stock Estimado"/>
      <sheetName val="JUNÍN-Refinanciación-BID-BIRF"/>
    </sheetNames>
    <sheetDataSet>
      <sheetData sheetId="3">
        <row r="68">
          <cell r="N68">
            <v>344540.75559986563</v>
          </cell>
        </row>
        <row r="116">
          <cell r="N116">
            <v>206724.5999999998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JUNIN-Compra-Bienes-Capital"/>
    </sheetNames>
    <sheetDataSet>
      <sheetData sheetId="2">
        <row r="38">
          <cell r="M38">
            <v>633900.16</v>
          </cell>
        </row>
        <row r="68">
          <cell r="M68">
            <v>-3.2741809263825417E-11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nexo I"/>
      <sheetName val="Evolución"/>
      <sheetName val="Anexo III"/>
      <sheetName val="Flujo vencimientos"/>
      <sheetName val="Flujo para el libro"/>
      <sheetName val="Stock Estimado"/>
      <sheetName val="Liquidación"/>
      <sheetName val="GUAYMALLÉN-Refinanciación-en-pe"/>
    </sheetNames>
    <sheetDataSet>
      <sheetData sheetId="1">
        <row r="66">
          <cell r="N66">
            <v>1351091.6399999994</v>
          </cell>
        </row>
        <row r="90">
          <cell r="N90">
            <v>-2.9103830456733704E-10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atastros"/>
      <sheetName val="Pav. Urb.2"/>
      <sheetName val="Pav. Urb.1"/>
      <sheetName val="Adq Eq Ob y Serv Pub"/>
      <sheetName val="RESUMEN"/>
      <sheetName val="Evolución en U$S"/>
      <sheetName val="Evolución en pesos"/>
      <sheetName val="Flujo Vencimiento"/>
      <sheetName val="Flujo Vencimiento (2)"/>
      <sheetName val="Stock Estimado"/>
      <sheetName val="Cuota al 31-12-06"/>
      <sheetName val="liquidación"/>
      <sheetName val="GUAYMALLÉN-Refinanciación-BID-B"/>
    </sheetNames>
    <sheetDataSet>
      <sheetData sheetId="6">
        <row r="68">
          <cell r="N68">
            <v>3525885.000660736</v>
          </cell>
        </row>
        <row r="116">
          <cell r="N116">
            <v>2115530.999999996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Flujos Vencimientos (2)"/>
      <sheetName val="Programación Financiera"/>
      <sheetName val="Pagos 2009"/>
      <sheetName val="Pagos 2010"/>
      <sheetName val="Pagos 2011"/>
      <sheetName val="Stock estimado"/>
      <sheetName val="GUAYMALLÉN-Compra-Bienes-Capita"/>
    </sheetNames>
    <sheetDataSet>
      <sheetData sheetId="2">
        <row r="40">
          <cell r="M40">
            <v>4933362.779999999</v>
          </cell>
        </row>
        <row r="70">
          <cell r="M70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at"/>
      <sheetName val="Cons Inf"/>
      <sheetName val="Comp Eq Inform"/>
      <sheetName val="Red Cabl Estr"/>
      <sheetName val="Mod Plaza Dept"/>
      <sheetName val="RESUMEN"/>
      <sheetName val="Evolución en Dolares"/>
      <sheetName val="Cuota 31-12-2006"/>
      <sheetName val="Liquidación"/>
      <sheetName val="Evolución en pesos"/>
      <sheetName val="Flujo Vencimientos"/>
      <sheetName val="Stock Estimado"/>
      <sheetName val="GODOY-CRUZ-Refinanciación-BID-B"/>
    </sheetNames>
    <sheetDataSet>
      <sheetData sheetId="9">
        <row r="68">
          <cell r="N68">
            <v>1645378.2026432103</v>
          </cell>
        </row>
        <row r="116">
          <cell r="N116">
            <v>987226.9200000009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GODOY-CRUZ-Compra-Bienes-Capita"/>
    </sheetNames>
    <sheetDataSet>
      <sheetData sheetId="2">
        <row r="38">
          <cell r="M38">
            <v>989561.99</v>
          </cell>
        </row>
        <row r="68">
          <cell r="M68">
            <v>-1.673470251262188E-10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GENERAL-ALVEAR-Compra-Bienes-Ca"/>
    </sheetNames>
    <sheetDataSet>
      <sheetData sheetId="2">
        <row r="41">
          <cell r="M41">
            <v>2577233.9299999992</v>
          </cell>
        </row>
        <row r="71">
          <cell r="M71">
            <v>-1.0186340659856796E-09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Evolución"/>
      <sheetName val="Flujo vencimientos"/>
      <sheetName val="Flujo para el libro"/>
      <sheetName val="Stock Estimado"/>
      <sheetName val="MAIPÚ-ENOHSA-PROMES-4,5-millone"/>
    </sheetNames>
    <sheetDataSet>
      <sheetData sheetId="0">
        <row r="19">
          <cell r="H19">
            <v>5208879.08</v>
          </cell>
        </row>
      </sheetData>
      <sheetData sheetId="1">
        <row r="52">
          <cell r="L52">
            <v>4170825.300000002</v>
          </cell>
        </row>
        <row r="100">
          <cell r="L100">
            <v>2174701.980000002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im N°3"/>
      <sheetName val="Cat"/>
      <sheetName val="Pas Port Alam"/>
      <sheetName val="Resc y Rehab Alam"/>
      <sheetName val="Parq Cent"/>
      <sheetName val="Anexo I - RESUMEN"/>
      <sheetName val="Evolución en pesos"/>
      <sheetName val="Flujo Vencimientos"/>
      <sheetName val="Anexo II - Evolución en u$s"/>
      <sheetName val="Anexo III - Cuota 31-12-2006"/>
      <sheetName val="Anexo II - Evolución u$s (no)"/>
      <sheetName val="Anexo III-Cuota 31-12-06 (no) "/>
      <sheetName val="Liquidación"/>
      <sheetName val="Stock Estimado"/>
      <sheetName val="CAPITAL-Refinanciación-BID-BIRF"/>
    </sheetNames>
    <sheetDataSet>
      <sheetData sheetId="6">
        <row r="68">
          <cell r="N68">
            <v>1728042.6024691772</v>
          </cell>
        </row>
        <row r="116">
          <cell r="N116">
            <v>1036825.5599999927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CAPITAL-Compra-Bienes-Capital"/>
    </sheetNames>
    <sheetDataSet>
      <sheetData sheetId="2">
        <row r="49">
          <cell r="M49">
            <v>4171898.0300000007</v>
          </cell>
        </row>
        <row r="79">
          <cell r="M79">
            <v>1.4842953532934189E-09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Evolución"/>
      <sheetName val="Flujo vencimientos"/>
      <sheetName val="Flujo para el libro"/>
      <sheetName val="Stock Estimado"/>
      <sheetName val="Para importar"/>
      <sheetName val="TUNUYAN-Canje-Entidades-Financi"/>
    </sheetNames>
    <sheetDataSet>
      <sheetData sheetId="0">
        <row r="115">
          <cell r="V115">
            <v>638652.41</v>
          </cell>
        </row>
        <row r="163">
          <cell r="V163">
            <v>455395.3500000003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Evolución"/>
      <sheetName val="Flujo vencimientos"/>
      <sheetName val="Flujo para el libro"/>
      <sheetName val="Stock Estimado"/>
    </sheetNames>
    <sheetDataSet>
      <sheetData sheetId="0">
        <row r="50">
          <cell r="K50">
            <v>-1.280568540096283E-09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Evolución"/>
      <sheetName val="Flujo de Vencimiento"/>
      <sheetName val="Stock Estimado"/>
    </sheetNames>
    <sheetDataSet>
      <sheetData sheetId="0">
        <row r="37">
          <cell r="N37">
            <v>203558.92869019302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Evolución"/>
      <sheetName val="Flujo vencimientos"/>
      <sheetName val="Flujo para el libro"/>
      <sheetName val="Stock Estimado"/>
      <sheetName val="Para importar"/>
      <sheetName val="Detalle para CGP (Cupón 132)"/>
      <sheetName val="LUJÁN-Canje-Entidades-Financier"/>
    </sheetNames>
    <sheetDataSet>
      <sheetData sheetId="0">
        <row r="115">
          <cell r="V115">
            <v>10277107.16</v>
          </cell>
        </row>
        <row r="163">
          <cell r="V163">
            <v>7328160.810000004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Evolución"/>
      <sheetName val="Pagos 2013"/>
      <sheetName val="Flujo vencimientos"/>
      <sheetName val="Stock Estimado"/>
      <sheetName val="Diferencias 2012"/>
      <sheetName val="ajuste"/>
    </sheetNames>
    <sheetDataSet>
      <sheetData sheetId="1">
        <row r="70">
          <cell r="O70">
            <v>10126460.200000014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Evolución"/>
      <sheetName val="Flujo vencimientos"/>
      <sheetName val="Flujo para el libro"/>
      <sheetName val="Stock Estimado"/>
      <sheetName val="GODOY-CRUZ-Canje-Entidades-Fina"/>
    </sheetNames>
    <sheetDataSet>
      <sheetData sheetId="0">
        <row r="115">
          <cell r="V115">
            <v>17101577.63000002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2003"/>
      <sheetName val="2004"/>
      <sheetName val="U$S BNA 2002"/>
      <sheetName val="U$S BNA 2003"/>
      <sheetName val="U$S BNA 2004"/>
      <sheetName val="U$S BNA 2005"/>
      <sheetName val="U$S BNA 2006"/>
      <sheetName val="U$S BNA 2007"/>
      <sheetName val="U$S BNA 2008"/>
      <sheetName val="U$S BNA 2009"/>
      <sheetName val="U$S BNA 2010"/>
      <sheetName val="U$S BNA 2011"/>
      <sheetName val="U$S BNA 2012"/>
      <sheetName val="U$S BNA 2013"/>
      <sheetName val="U$S BNA Billete 2013"/>
      <sheetName val="BCRA Com. 3500 - 2013"/>
      <sheetName val="TC EMTA 2013"/>
      <sheetName val="U$S BNA 2014"/>
      <sheetName val="Estimaciones"/>
      <sheetName val="Variación Anual"/>
      <sheetName val="U$S BNA Billete 2014"/>
      <sheetName val="BCRA Com. 3500 - 2014"/>
      <sheetName val="TC MAE ARS 2014"/>
      <sheetName val="VARIACION MINISTRO"/>
      <sheetName val="TC EMTA 2014"/>
      <sheetName val="BCRA Comunicacion 3500"/>
      <sheetName val="TC EMTA"/>
    </sheetNames>
    <sheetDataSet>
      <sheetData sheetId="19">
        <row r="122">
          <cell r="C122">
            <v>4.304</v>
          </cell>
        </row>
        <row r="170">
          <cell r="C170">
            <v>9.000020000000003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Programación Financiera"/>
      <sheetName val="Pagos 2011"/>
      <sheetName val="Flujos Vencimientos"/>
      <sheetName val="Stock Estimado"/>
    </sheetNames>
    <sheetDataSet>
      <sheetData sheetId="2">
        <row r="9">
          <cell r="M9">
            <v>16000000</v>
          </cell>
        </row>
        <row r="17">
          <cell r="M17">
            <v>5673265.579999998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greso"/>
      <sheetName val="Ingresos Anuales"/>
      <sheetName val="Evolución"/>
      <sheetName val="PAGOS 2010"/>
      <sheetName val="Flujo vencimientos"/>
      <sheetName val="Stock Estimado"/>
      <sheetName val="SAN-RAFAEL-Banco-Nación-4,5-mil"/>
    </sheetNames>
    <sheetDataSet>
      <sheetData sheetId="2">
        <row r="12">
          <cell r="M12">
            <v>4099246.809999999</v>
          </cell>
        </row>
        <row r="44">
          <cell r="M44">
            <v>-6.402842700481415E-10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volución"/>
      <sheetName val="Flujo vencimientos"/>
      <sheetName val="Stock Estimado"/>
    </sheetNames>
    <sheetDataSet>
      <sheetData sheetId="0">
        <row r="13">
          <cell r="L13">
            <v>3683618.1600000006</v>
          </cell>
        </row>
        <row r="23">
          <cell r="L23">
            <v>4.656612873077393E-10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ONDICIONES"/>
      <sheetName val="FLUJO MENSUAL"/>
      <sheetName val="FLUJO ANUAL"/>
      <sheetName val="PAGOS MENSUALES"/>
      <sheetName val="PAGOS ANUALES"/>
      <sheetName val="PAGOS A PROVINCIA U OTROS"/>
      <sheetName val="RETENCIONES PARTICIPACIÓN"/>
      <sheetName val="STOCK X ORIGEN"/>
      <sheetName val="STOCK DESAG. X MUN"/>
      <sheetName val="STOCK x MUNICIPIO"/>
      <sheetName val="STOCK X TIPO DEUDA"/>
      <sheetName val="COMPARATIVA 2007-2011"/>
    </sheetNames>
    <sheetDataSet>
      <sheetData sheetId="1">
        <row r="63">
          <cell r="C63">
            <v>7000000</v>
          </cell>
        </row>
        <row r="65">
          <cell r="C65">
            <v>8000000</v>
          </cell>
        </row>
        <row r="68">
          <cell r="C68">
            <v>3200000</v>
          </cell>
        </row>
        <row r="84">
          <cell r="C84">
            <v>204425570.86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Normas Legales"/>
      <sheetName val="Ingresos"/>
      <sheetName val="Ingresos Anuales"/>
      <sheetName val="Evolución"/>
      <sheetName val="Flujos Vencimientos"/>
      <sheetName val="Stock Estimado"/>
      <sheetName val="Programación Financiera"/>
    </sheetNames>
    <sheetDataSet>
      <sheetData sheetId="4">
        <row r="33">
          <cell r="M33">
            <v>2181083.0999999964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diciones del préstamo"/>
      <sheetName val="Ingresos"/>
      <sheetName val="Ingresos Anuales"/>
      <sheetName val="Evolución"/>
      <sheetName val="Pagos 2011"/>
      <sheetName val="Flujos Vencimientos"/>
      <sheetName val="Stock Estimado"/>
      <sheetName val="Programación Financiera"/>
      <sheetName val="SAN-MARTIN-Préstamo-Banco-Nació"/>
    </sheetNames>
    <sheetDataSet>
      <sheetData sheetId="3">
        <row r="9">
          <cell r="M9">
            <v>11500000</v>
          </cell>
        </row>
        <row r="57">
          <cell r="M57">
            <v>3019899.8400000026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agos 2011"/>
      <sheetName val="Pagos 2012"/>
      <sheetName val="Stock Estimado"/>
      <sheetName val="Programación Financiera"/>
    </sheetNames>
    <sheetDataSet>
      <sheetData sheetId="2">
        <row r="8">
          <cell r="M8">
            <v>2500000</v>
          </cell>
        </row>
        <row r="9">
          <cell r="M9">
            <v>2500000</v>
          </cell>
        </row>
        <row r="17">
          <cell r="M17">
            <v>970669.6999999995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10"/>
      <sheetName val="Stock estimado"/>
      <sheetName val="SAN-CARLOS-Banco-Nación-Argenti"/>
    </sheetNames>
    <sheetDataSet>
      <sheetData sheetId="2">
        <row r="13">
          <cell r="M13">
            <v>1706185.0999999999</v>
          </cell>
        </row>
        <row r="38">
          <cell r="M38">
            <v>-3.2014213502407074E-10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rmas Legales"/>
      <sheetName val="Ingresos"/>
      <sheetName val="Ingresos Anuales"/>
      <sheetName val="Evolución"/>
      <sheetName val="Flujos Vencimientos"/>
      <sheetName val="Programación Financiera"/>
      <sheetName val="Pagos 2010"/>
      <sheetName val="Stock Estimado"/>
      <sheetName val="MAIPU-Banco-Nación-Argentina-8-"/>
    </sheetNames>
    <sheetDataSet>
      <sheetData sheetId="3">
        <row r="22">
          <cell r="M22">
            <v>6146713.030000001</v>
          </cell>
        </row>
        <row r="44">
          <cell r="M4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Pagos 2011"/>
      <sheetName val="Pagos 2012"/>
      <sheetName val="Flujos Vencimientos"/>
      <sheetName val="Programación Financiera"/>
      <sheetName val="Stock estimado"/>
      <sheetName val="GUAYMALLÉN-Banco-Nación-Argenti"/>
    </sheetNames>
    <sheetDataSet>
      <sheetData sheetId="2">
        <row r="54">
          <cell r="N54">
            <v>2724561.0600000033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Evolución"/>
      <sheetName val="Flujo vencimientos"/>
      <sheetName val="Stock Estimado"/>
      <sheetName val="GODOY-CRUZ-Banco-Nación-Argenti"/>
    </sheetNames>
    <sheetDataSet>
      <sheetData sheetId="1">
        <row r="53">
          <cell r="M53">
            <v>2754631.370000001</v>
          </cell>
        </row>
        <row r="71">
          <cell r="M71">
            <v>1.1059455573558807E-09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AC96"/>
  <sheetViews>
    <sheetView showGridLines="0" zoomScalePageLayoutView="0" workbookViewId="0" topLeftCell="A1">
      <pane ySplit="10" topLeftCell="A15" activePane="bottomLeft" state="frozen"/>
      <selection pane="topLeft" activeCell="B1" sqref="B1"/>
      <selection pane="bottomLeft" activeCell="A45" sqref="A45"/>
    </sheetView>
  </sheetViews>
  <sheetFormatPr defaultColWidth="11.421875" defaultRowHeight="12.75"/>
  <cols>
    <col min="1" max="1" width="6.00390625" style="1" customWidth="1"/>
    <col min="2" max="2" width="5.28125" style="1" customWidth="1"/>
    <col min="3" max="3" width="6.57421875" style="1" customWidth="1"/>
    <col min="4" max="4" width="14.421875" style="1" customWidth="1"/>
    <col min="5" max="5" width="7.28125" style="1" customWidth="1"/>
    <col min="6" max="6" width="36.28125" style="1" bestFit="1" customWidth="1"/>
    <col min="7" max="7" width="16.140625" style="1" customWidth="1"/>
    <col min="8" max="8" width="5.28125" style="1" customWidth="1"/>
    <col min="9" max="9" width="12.7109375" style="1" customWidth="1"/>
    <col min="10" max="10" width="13.7109375" style="2" customWidth="1"/>
    <col min="11" max="11" width="11.7109375" style="1" customWidth="1"/>
    <col min="12" max="12" width="10.00390625" style="1" customWidth="1"/>
    <col min="13" max="13" width="12.28125" style="1" customWidth="1"/>
    <col min="14" max="14" width="12.00390625" style="1" customWidth="1"/>
    <col min="15" max="15" width="6.7109375" style="1" customWidth="1"/>
    <col min="16" max="16" width="14.7109375" style="1" bestFit="1" customWidth="1"/>
    <col min="17" max="17" width="6.7109375" style="1" customWidth="1"/>
    <col min="18" max="18" width="12.57421875" style="1" customWidth="1"/>
    <col min="19" max="19" width="12.28125" style="1" customWidth="1"/>
    <col min="20" max="20" width="10.421875" style="1" customWidth="1"/>
    <col min="21" max="21" width="12.421875" style="1" customWidth="1"/>
    <col min="22" max="22" width="12.57421875" style="1" customWidth="1"/>
    <col min="23" max="23" width="2.7109375" style="1" customWidth="1"/>
    <col min="24" max="24" width="13.8515625" style="1" bestFit="1" customWidth="1"/>
    <col min="25" max="25" width="15.7109375" style="0" customWidth="1"/>
    <col min="26" max="26" width="14.28125" style="0" customWidth="1"/>
    <col min="27" max="28" width="14.57421875" style="0" customWidth="1"/>
    <col min="29" max="29" width="12.8515625" style="0" bestFit="1" customWidth="1"/>
  </cols>
  <sheetData>
    <row r="1" spans="1:24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56" t="s">
        <v>212</v>
      </c>
      <c r="L1" s="33"/>
      <c r="M1" s="33"/>
      <c r="N1" s="41"/>
      <c r="O1" s="56"/>
      <c r="P1" s="33"/>
      <c r="Q1" s="33"/>
      <c r="R1" s="33"/>
      <c r="S1" s="33"/>
      <c r="T1" s="33"/>
      <c r="U1" s="33"/>
      <c r="V1" s="56" t="s">
        <v>212</v>
      </c>
      <c r="W1" s="1"/>
      <c r="X1" s="1"/>
    </row>
    <row r="2" spans="1:22" ht="18" customHeight="1">
      <c r="A2" s="37"/>
      <c r="B2"/>
      <c r="C2"/>
      <c r="D2"/>
      <c r="E2"/>
      <c r="F2"/>
      <c r="G2" s="36" t="s">
        <v>294</v>
      </c>
      <c r="H2"/>
      <c r="I2"/>
      <c r="J2"/>
      <c r="K2"/>
      <c r="L2"/>
      <c r="M2"/>
      <c r="N2"/>
      <c r="O2"/>
      <c r="P2" s="36" t="s">
        <v>294</v>
      </c>
      <c r="Q2"/>
      <c r="R2"/>
      <c r="S2"/>
      <c r="T2"/>
      <c r="U2" s="36"/>
      <c r="V2"/>
    </row>
    <row r="3" spans="1:22" ht="18" customHeight="1">
      <c r="A3" s="37"/>
      <c r="B3"/>
      <c r="C3"/>
      <c r="D3"/>
      <c r="E3"/>
      <c r="F3"/>
      <c r="G3" s="36"/>
      <c r="H3"/>
      <c r="I3"/>
      <c r="J3"/>
      <c r="K3"/>
      <c r="L3"/>
      <c r="M3"/>
      <c r="N3"/>
      <c r="O3"/>
      <c r="P3"/>
      <c r="Q3"/>
      <c r="R3"/>
      <c r="S3"/>
      <c r="T3"/>
      <c r="U3" s="36"/>
      <c r="V3"/>
    </row>
    <row r="4" spans="1:24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56" t="s">
        <v>209</v>
      </c>
      <c r="L4" s="33"/>
      <c r="M4" s="33"/>
      <c r="N4" s="41"/>
      <c r="O4" s="56"/>
      <c r="P4" s="33"/>
      <c r="Q4" s="33"/>
      <c r="R4" s="33"/>
      <c r="S4" s="33"/>
      <c r="T4" s="33"/>
      <c r="U4" s="33"/>
      <c r="V4" s="56" t="s">
        <v>209</v>
      </c>
      <c r="W4" s="1"/>
      <c r="X4" s="1"/>
    </row>
    <row r="6" spans="13:19" ht="12.75">
      <c r="M6" s="122" t="s">
        <v>502</v>
      </c>
      <c r="P6" s="203" t="s">
        <v>296</v>
      </c>
      <c r="Q6" s="764">
        <v>6.521</v>
      </c>
      <c r="S6" s="122" t="s">
        <v>502</v>
      </c>
    </row>
    <row r="7" ht="12.75">
      <c r="N7" s="533">
        <v>41639</v>
      </c>
    </row>
    <row r="8" spans="26:28" ht="12.75">
      <c r="Z8" s="743">
        <f>+'[48]Estimaciones'!$C$122</f>
        <v>4.304</v>
      </c>
      <c r="AB8" s="743">
        <f>ROUND(+'[48]Estimaciones'!$C$170,4)</f>
        <v>9</v>
      </c>
    </row>
    <row r="9" spans="1:28" ht="12.75">
      <c r="A9" s="1025" t="s">
        <v>272</v>
      </c>
      <c r="B9" s="1025" t="s">
        <v>92</v>
      </c>
      <c r="C9" s="1025" t="s">
        <v>100</v>
      </c>
      <c r="D9" s="1025" t="s">
        <v>22</v>
      </c>
      <c r="E9" s="1026" t="s">
        <v>182</v>
      </c>
      <c r="F9" s="1026" t="s">
        <v>0</v>
      </c>
      <c r="G9" s="1026" t="s">
        <v>40</v>
      </c>
      <c r="H9" s="1026" t="s">
        <v>38</v>
      </c>
      <c r="I9" s="1025" t="s">
        <v>103</v>
      </c>
      <c r="J9" s="1025" t="s">
        <v>180</v>
      </c>
      <c r="K9" s="1025" t="s">
        <v>21</v>
      </c>
      <c r="L9" s="1025" t="s">
        <v>161</v>
      </c>
      <c r="M9" s="1025" t="s">
        <v>274</v>
      </c>
      <c r="N9" s="1025" t="s">
        <v>275</v>
      </c>
      <c r="O9" s="1025" t="s">
        <v>2</v>
      </c>
      <c r="P9" s="1025"/>
      <c r="Q9" s="1025" t="s">
        <v>31</v>
      </c>
      <c r="R9" s="1025"/>
      <c r="S9" s="1025"/>
      <c r="T9" s="1025" t="s">
        <v>20</v>
      </c>
      <c r="U9" s="1025" t="s">
        <v>42</v>
      </c>
      <c r="V9" s="1025" t="s">
        <v>41</v>
      </c>
      <c r="X9" s="1025" t="s">
        <v>22</v>
      </c>
      <c r="Y9" s="1029" t="s">
        <v>472</v>
      </c>
      <c r="Z9" s="1028" t="s">
        <v>473</v>
      </c>
      <c r="AA9" s="1028" t="s">
        <v>474</v>
      </c>
      <c r="AB9" s="1028" t="s">
        <v>475</v>
      </c>
    </row>
    <row r="10" spans="1:28" ht="13.5" thickBot="1">
      <c r="A10" s="1026"/>
      <c r="B10" s="1026"/>
      <c r="C10" s="1026"/>
      <c r="D10" s="1026"/>
      <c r="E10" s="1027"/>
      <c r="F10" s="1027"/>
      <c r="G10" s="1027"/>
      <c r="H10" s="1027"/>
      <c r="I10" s="1026"/>
      <c r="J10" s="1026"/>
      <c r="K10" s="1026"/>
      <c r="L10" s="1026"/>
      <c r="M10" s="1026"/>
      <c r="N10" s="1026"/>
      <c r="O10" s="453" t="s">
        <v>159</v>
      </c>
      <c r="P10" s="453" t="s">
        <v>158</v>
      </c>
      <c r="Q10" s="453" t="s">
        <v>159</v>
      </c>
      <c r="R10" s="453" t="s">
        <v>158</v>
      </c>
      <c r="S10" s="453" t="s">
        <v>276</v>
      </c>
      <c r="T10" s="1026"/>
      <c r="U10" s="1026"/>
      <c r="V10" s="1026"/>
      <c r="X10" s="1025"/>
      <c r="Y10" s="1029"/>
      <c r="Z10" s="1028"/>
      <c r="AA10" s="1028"/>
      <c r="AB10" s="1028"/>
    </row>
    <row r="11" spans="1:28" ht="12.75">
      <c r="A11" s="465">
        <v>1.1</v>
      </c>
      <c r="B11" s="465">
        <v>1.1</v>
      </c>
      <c r="C11" s="466" t="s">
        <v>94</v>
      </c>
      <c r="D11" s="467" t="s">
        <v>1</v>
      </c>
      <c r="E11" s="468"/>
      <c r="F11" s="468" t="s">
        <v>101</v>
      </c>
      <c r="G11" s="469" t="s">
        <v>163</v>
      </c>
      <c r="H11" s="470">
        <v>391</v>
      </c>
      <c r="I11" s="471" t="s">
        <v>104</v>
      </c>
      <c r="J11" s="472">
        <v>6976222.4</v>
      </c>
      <c r="K11" s="473">
        <v>39037</v>
      </c>
      <c r="L11" s="474">
        <v>0.06</v>
      </c>
      <c r="M11" s="473" t="s">
        <v>277</v>
      </c>
      <c r="N11" s="473" t="s">
        <v>162</v>
      </c>
      <c r="O11" s="470">
        <v>21</v>
      </c>
      <c r="P11" s="475">
        <v>39082</v>
      </c>
      <c r="Q11" s="476">
        <v>21</v>
      </c>
      <c r="R11" s="475">
        <v>39082</v>
      </c>
      <c r="S11" s="475">
        <v>41517</v>
      </c>
      <c r="T11" s="477" t="s">
        <v>160</v>
      </c>
      <c r="U11" s="478"/>
      <c r="V11" s="477" t="s">
        <v>44</v>
      </c>
      <c r="X11" s="636" t="s">
        <v>1</v>
      </c>
      <c r="Y11" s="832">
        <f>+'[50]Evolución'!$L$13</f>
        <v>3683618.1600000006</v>
      </c>
      <c r="Z11" s="539">
        <f>+Y11</f>
        <v>3683618.1600000006</v>
      </c>
      <c r="AA11" s="539">
        <f>+'[50]Evolución'!$L$23</f>
        <v>4.656612873077393E-10</v>
      </c>
      <c r="AB11" s="539">
        <f>+AA11</f>
        <v>4.656612873077393E-10</v>
      </c>
    </row>
    <row r="12" spans="1:28" ht="12.75">
      <c r="A12" s="175">
        <f>1+A11</f>
        <v>2.1</v>
      </c>
      <c r="B12" s="175">
        <v>1.2</v>
      </c>
      <c r="C12" s="176" t="s">
        <v>95</v>
      </c>
      <c r="D12" s="177" t="s">
        <v>1</v>
      </c>
      <c r="E12" s="20"/>
      <c r="F12" s="20" t="s">
        <v>165</v>
      </c>
      <c r="G12" s="178" t="s">
        <v>146</v>
      </c>
      <c r="H12" s="179">
        <v>361</v>
      </c>
      <c r="I12" s="180" t="s">
        <v>105</v>
      </c>
      <c r="J12" s="9">
        <v>2500376.262469178</v>
      </c>
      <c r="K12" s="181">
        <v>39167</v>
      </c>
      <c r="L12" s="178">
        <v>0.02</v>
      </c>
      <c r="M12" s="181" t="s">
        <v>278</v>
      </c>
      <c r="N12" s="181" t="s">
        <v>164</v>
      </c>
      <c r="O12" s="179">
        <v>181</v>
      </c>
      <c r="P12" s="182">
        <v>39052</v>
      </c>
      <c r="Q12" s="179">
        <v>168</v>
      </c>
      <c r="R12" s="182">
        <v>39448</v>
      </c>
      <c r="S12" s="182">
        <v>44531</v>
      </c>
      <c r="T12" s="183" t="s">
        <v>26</v>
      </c>
      <c r="U12" s="183" t="s">
        <v>46</v>
      </c>
      <c r="V12" s="183" t="s">
        <v>156</v>
      </c>
      <c r="X12" s="749" t="s">
        <v>1</v>
      </c>
      <c r="Y12" s="747">
        <f>+'[40]Evolución en pesos'!$N$68</f>
        <v>1728042.6024691772</v>
      </c>
      <c r="Z12" s="544">
        <f>+Y12*$Z$8</f>
        <v>7437495.3610273395</v>
      </c>
      <c r="AA12" s="744">
        <f>+'[40]Evolución en pesos'!$N$116</f>
        <v>1036825.5599999927</v>
      </c>
      <c r="AB12" s="544">
        <f>+AA12*$AB$8</f>
        <v>9331430.039999934</v>
      </c>
    </row>
    <row r="13" spans="1:28" ht="12.75">
      <c r="A13" s="830">
        <f>1+A12</f>
        <v>3.1</v>
      </c>
      <c r="B13" s="17">
        <v>1.3</v>
      </c>
      <c r="C13" s="8" t="s">
        <v>96</v>
      </c>
      <c r="D13" s="7" t="s">
        <v>1</v>
      </c>
      <c r="E13" s="19" t="s">
        <v>183</v>
      </c>
      <c r="F13" s="15" t="s">
        <v>97</v>
      </c>
      <c r="G13" s="4" t="s">
        <v>63</v>
      </c>
      <c r="H13" s="11">
        <v>906</v>
      </c>
      <c r="I13" s="16" t="s">
        <v>104</v>
      </c>
      <c r="J13" s="5">
        <v>7000000</v>
      </c>
      <c r="K13" s="6">
        <v>39727</v>
      </c>
      <c r="L13" s="4">
        <v>0.12</v>
      </c>
      <c r="M13" s="6" t="s">
        <v>278</v>
      </c>
      <c r="N13" s="6" t="s">
        <v>162</v>
      </c>
      <c r="O13" s="11">
        <v>60</v>
      </c>
      <c r="P13" s="142">
        <v>39995</v>
      </c>
      <c r="Q13" s="18">
        <v>54</v>
      </c>
      <c r="R13" s="142">
        <f>+P13+(7*30)</f>
        <v>40205</v>
      </c>
      <c r="S13" s="142">
        <f>+R13+((Q13-1)*30)</f>
        <v>41795</v>
      </c>
      <c r="T13" s="3" t="s">
        <v>154</v>
      </c>
      <c r="U13" s="3" t="s">
        <v>56</v>
      </c>
      <c r="V13" s="3" t="s">
        <v>157</v>
      </c>
      <c r="X13" s="553" t="s">
        <v>1</v>
      </c>
      <c r="Y13" s="748">
        <f>+'[41]Evolución'!$M$49</f>
        <v>4171898.0300000007</v>
      </c>
      <c r="Z13" s="544">
        <f>+Y13</f>
        <v>4171898.0300000007</v>
      </c>
      <c r="AA13" s="544">
        <f>+'[41]Evolución'!$M$79</f>
        <v>1.4842953532934189E-09</v>
      </c>
      <c r="AB13" s="544">
        <f>+AA13</f>
        <v>1.4842953532934189E-09</v>
      </c>
    </row>
    <row r="14" spans="1:28" ht="12.75">
      <c r="A14" s="830">
        <f>1+A13</f>
        <v>4.1</v>
      </c>
      <c r="B14" s="17">
        <v>1</v>
      </c>
      <c r="C14" s="8" t="s">
        <v>331</v>
      </c>
      <c r="D14" s="7" t="s">
        <v>1</v>
      </c>
      <c r="E14" s="19"/>
      <c r="F14" s="15" t="s">
        <v>436</v>
      </c>
      <c r="G14" s="4"/>
      <c r="H14" s="11"/>
      <c r="I14" s="16" t="s">
        <v>104</v>
      </c>
      <c r="J14" s="5">
        <v>16000000</v>
      </c>
      <c r="K14" s="6">
        <v>40571</v>
      </c>
      <c r="L14" s="4">
        <v>0.103625</v>
      </c>
      <c r="M14" s="6" t="s">
        <v>338</v>
      </c>
      <c r="N14" s="6" t="s">
        <v>162</v>
      </c>
      <c r="O14" s="11">
        <v>12</v>
      </c>
      <c r="P14" s="142">
        <v>40752</v>
      </c>
      <c r="Q14" s="18">
        <v>10</v>
      </c>
      <c r="R14" s="142">
        <v>41118</v>
      </c>
      <c r="S14" s="142">
        <v>42736</v>
      </c>
      <c r="T14" s="3"/>
      <c r="U14" s="3"/>
      <c r="V14" s="3"/>
      <c r="X14" s="553" t="s">
        <v>1</v>
      </c>
      <c r="Y14" s="748">
        <f>+'[49]Evolución'!$M$9</f>
        <v>16000000</v>
      </c>
      <c r="Z14" s="544">
        <f>+Y14</f>
        <v>16000000</v>
      </c>
      <c r="AA14" s="544">
        <f>+'[49]Evolución'!$M$17</f>
        <v>5673265.579999998</v>
      </c>
      <c r="AB14" s="544">
        <f>+AA14</f>
        <v>5673265.579999998</v>
      </c>
    </row>
    <row r="15" spans="1:28" ht="12.75" customHeight="1" thickBot="1">
      <c r="A15" s="504"/>
      <c r="B15" s="479"/>
      <c r="C15" s="480"/>
      <c r="D15" s="481" t="s">
        <v>1</v>
      </c>
      <c r="E15" s="482"/>
      <c r="F15" s="483" t="s">
        <v>484</v>
      </c>
      <c r="G15" s="484"/>
      <c r="H15" s="485"/>
      <c r="I15" s="486"/>
      <c r="J15" s="487"/>
      <c r="K15" s="488"/>
      <c r="L15" s="484">
        <v>0.095</v>
      </c>
      <c r="M15" s="488" t="s">
        <v>278</v>
      </c>
      <c r="N15" s="488" t="s">
        <v>164</v>
      </c>
      <c r="O15" s="485">
        <v>60</v>
      </c>
      <c r="P15" s="489">
        <v>41518</v>
      </c>
      <c r="Q15" s="490">
        <v>60</v>
      </c>
      <c r="R15" s="489">
        <v>41518</v>
      </c>
      <c r="S15" s="489">
        <v>43313</v>
      </c>
      <c r="T15" s="491"/>
      <c r="U15" s="491"/>
      <c r="V15" s="491"/>
      <c r="X15" s="705" t="s">
        <v>1</v>
      </c>
      <c r="Y15" s="760"/>
      <c r="Z15" s="759"/>
      <c r="AA15" s="759"/>
      <c r="AB15" s="759"/>
    </row>
    <row r="16" spans="1:28" ht="12.75">
      <c r="A16" s="454">
        <f>1+A14</f>
        <v>5.1</v>
      </c>
      <c r="B16" s="454">
        <v>2.1</v>
      </c>
      <c r="C16" s="455" t="s">
        <v>106</v>
      </c>
      <c r="D16" s="456" t="s">
        <v>36</v>
      </c>
      <c r="E16" s="457"/>
      <c r="F16" s="457" t="s">
        <v>165</v>
      </c>
      <c r="G16" s="458" t="s">
        <v>48</v>
      </c>
      <c r="H16" s="459">
        <v>361</v>
      </c>
      <c r="I16" s="460" t="s">
        <v>105</v>
      </c>
      <c r="J16" s="461">
        <v>1359616.3</v>
      </c>
      <c r="K16" s="462">
        <v>39723</v>
      </c>
      <c r="L16" s="458">
        <v>0.02</v>
      </c>
      <c r="M16" s="462" t="s">
        <v>278</v>
      </c>
      <c r="N16" s="462" t="s">
        <v>164</v>
      </c>
      <c r="O16" s="459">
        <v>168</v>
      </c>
      <c r="P16" s="463">
        <v>39448</v>
      </c>
      <c r="Q16" s="459">
        <v>156</v>
      </c>
      <c r="R16" s="463">
        <v>39814</v>
      </c>
      <c r="S16" s="463">
        <v>44531</v>
      </c>
      <c r="T16" s="464" t="s">
        <v>86</v>
      </c>
      <c r="U16" s="464" t="s">
        <v>45</v>
      </c>
      <c r="V16" s="464" t="s">
        <v>179</v>
      </c>
      <c r="X16" s="761" t="s">
        <v>36</v>
      </c>
      <c r="Y16" s="757">
        <f>+'[13]Evolución en pesos'!$N$55</f>
        <v>1045858.6600000004</v>
      </c>
      <c r="Z16" s="745">
        <f>+Y16*$Z$8</f>
        <v>4501375.672640002</v>
      </c>
      <c r="AA16" s="758">
        <f>+'[13]Evolución en pesos'!$N$103</f>
        <v>627515.1399999998</v>
      </c>
      <c r="AB16" s="745">
        <f>+AA16*$AB$8</f>
        <v>5647636.259999998</v>
      </c>
    </row>
    <row r="17" spans="1:28" ht="13.5" thickBot="1">
      <c r="A17" s="830">
        <f>1+A16</f>
        <v>6.1</v>
      </c>
      <c r="B17" s="386">
        <v>2.2</v>
      </c>
      <c r="C17" s="387" t="s">
        <v>107</v>
      </c>
      <c r="D17" s="134" t="s">
        <v>36</v>
      </c>
      <c r="E17" s="388" t="s">
        <v>184</v>
      </c>
      <c r="F17" s="389" t="s">
        <v>97</v>
      </c>
      <c r="G17" s="127" t="s">
        <v>78</v>
      </c>
      <c r="H17" s="128">
        <v>906</v>
      </c>
      <c r="I17" s="135" t="s">
        <v>104</v>
      </c>
      <c r="J17" s="390">
        <v>4000000</v>
      </c>
      <c r="K17" s="6">
        <v>39752</v>
      </c>
      <c r="L17" s="4">
        <v>0.12</v>
      </c>
      <c r="M17" s="6" t="s">
        <v>278</v>
      </c>
      <c r="N17" s="6" t="s">
        <v>162</v>
      </c>
      <c r="O17" s="11">
        <v>60</v>
      </c>
      <c r="P17" s="142">
        <v>39995</v>
      </c>
      <c r="Q17" s="18">
        <v>54</v>
      </c>
      <c r="R17" s="142">
        <f>+P17+(7*30)</f>
        <v>40205</v>
      </c>
      <c r="S17" s="142">
        <f>+R17+((Q17-1)*30)</f>
        <v>41795</v>
      </c>
      <c r="T17" s="3" t="s">
        <v>34</v>
      </c>
      <c r="U17" s="13" t="s">
        <v>45</v>
      </c>
      <c r="V17" s="3" t="s">
        <v>179</v>
      </c>
      <c r="X17" s="553" t="s">
        <v>36</v>
      </c>
      <c r="Y17" s="748">
        <f>+'[39]Evolución'!$M$41</f>
        <v>2577233.9299999992</v>
      </c>
      <c r="Z17" s="544">
        <f>+Y17</f>
        <v>2577233.9299999992</v>
      </c>
      <c r="AA17" s="544">
        <f>+'[39]Evolución'!$M$71</f>
        <v>-1.0186340659856796E-09</v>
      </c>
      <c r="AB17" s="544">
        <f>+AA17</f>
        <v>-1.0186340659856796E-09</v>
      </c>
    </row>
    <row r="18" spans="1:29" ht="12.75">
      <c r="A18" s="831">
        <f>+A17+1</f>
        <v>7.1</v>
      </c>
      <c r="B18" s="465">
        <v>3.1</v>
      </c>
      <c r="C18" s="466" t="s">
        <v>108</v>
      </c>
      <c r="D18" s="467" t="s">
        <v>37</v>
      </c>
      <c r="E18" s="467"/>
      <c r="F18" s="468" t="s">
        <v>98</v>
      </c>
      <c r="G18" s="469" t="s">
        <v>147</v>
      </c>
      <c r="H18" s="470">
        <v>906</v>
      </c>
      <c r="I18" s="471" t="s">
        <v>273</v>
      </c>
      <c r="J18" s="472">
        <v>12741050</v>
      </c>
      <c r="K18" s="473">
        <v>38036</v>
      </c>
      <c r="L18" s="474">
        <v>0.02</v>
      </c>
      <c r="M18" s="473" t="s">
        <v>278</v>
      </c>
      <c r="N18" s="499" t="s">
        <v>201</v>
      </c>
      <c r="O18" s="470">
        <v>185</v>
      </c>
      <c r="P18" s="475">
        <v>37533</v>
      </c>
      <c r="Q18" s="476">
        <v>156</v>
      </c>
      <c r="R18" s="475">
        <v>38415</v>
      </c>
      <c r="S18" s="475">
        <v>43135</v>
      </c>
      <c r="T18" s="477" t="s">
        <v>32</v>
      </c>
      <c r="U18" s="478" t="s">
        <v>46</v>
      </c>
      <c r="V18" s="477" t="s">
        <v>44</v>
      </c>
      <c r="X18" s="683" t="s">
        <v>37</v>
      </c>
      <c r="Y18" s="746">
        <f>+'[47]Evolución'!$V$115</f>
        <v>17101577.63000002</v>
      </c>
      <c r="Z18" s="745">
        <f>+Y18</f>
        <v>17101577.63000002</v>
      </c>
      <c r="AA18" s="745">
        <v>0</v>
      </c>
      <c r="AB18" s="745">
        <f>+AA18</f>
        <v>0</v>
      </c>
      <c r="AC18" s="531"/>
    </row>
    <row r="19" spans="1:28" ht="12.75">
      <c r="A19" s="17">
        <f>+A18+1</f>
        <v>8.1</v>
      </c>
      <c r="B19" s="17">
        <v>3.2</v>
      </c>
      <c r="C19" s="8" t="s">
        <v>111</v>
      </c>
      <c r="D19" s="7" t="s">
        <v>37</v>
      </c>
      <c r="E19" s="7"/>
      <c r="F19" s="14" t="s">
        <v>102</v>
      </c>
      <c r="G19" s="10" t="s">
        <v>148</v>
      </c>
      <c r="H19" s="6" t="s">
        <v>39</v>
      </c>
      <c r="I19" s="16" t="s">
        <v>104</v>
      </c>
      <c r="J19" s="5">
        <v>7000000</v>
      </c>
      <c r="K19" s="6">
        <v>39379</v>
      </c>
      <c r="L19" s="4" t="s">
        <v>202</v>
      </c>
      <c r="M19" s="6" t="s">
        <v>278</v>
      </c>
      <c r="N19" s="6" t="s">
        <v>162</v>
      </c>
      <c r="O19" s="11">
        <v>66</v>
      </c>
      <c r="P19" s="142">
        <f>+K19+30</f>
        <v>39409</v>
      </c>
      <c r="Q19" s="18">
        <v>60</v>
      </c>
      <c r="R19" s="142">
        <f>+P19</f>
        <v>39409</v>
      </c>
      <c r="S19" s="142">
        <f>+P19+(365*5)-30</f>
        <v>41204</v>
      </c>
      <c r="T19" s="3" t="s">
        <v>25</v>
      </c>
      <c r="U19" s="12" t="s">
        <v>46</v>
      </c>
      <c r="V19" s="3" t="s">
        <v>43</v>
      </c>
      <c r="X19" s="553" t="s">
        <v>37</v>
      </c>
      <c r="Y19" s="748">
        <f>+'[9]Evolución'!$M$53</f>
        <v>2754631.370000001</v>
      </c>
      <c r="Z19" s="544">
        <f>+Y19</f>
        <v>2754631.370000001</v>
      </c>
      <c r="AA19" s="544">
        <f>+'[9]Evolución'!$M$71</f>
        <v>1.1059455573558807E-09</v>
      </c>
      <c r="AB19" s="544">
        <f>+AA19</f>
        <v>1.1059455573558807E-09</v>
      </c>
    </row>
    <row r="20" spans="1:28" ht="12.75">
      <c r="A20" s="175">
        <f>+A19+1</f>
        <v>9.1</v>
      </c>
      <c r="B20" s="175">
        <v>3.3</v>
      </c>
      <c r="C20" s="176" t="s">
        <v>109</v>
      </c>
      <c r="D20" s="177" t="s">
        <v>37</v>
      </c>
      <c r="E20" s="20"/>
      <c r="F20" s="20" t="s">
        <v>165</v>
      </c>
      <c r="G20" s="178" t="s">
        <v>149</v>
      </c>
      <c r="H20" s="179">
        <v>361</v>
      </c>
      <c r="I20" s="180" t="s">
        <v>105</v>
      </c>
      <c r="J20" s="9">
        <v>2303529.7226432133</v>
      </c>
      <c r="K20" s="181">
        <v>39231</v>
      </c>
      <c r="L20" s="178">
        <v>0.02</v>
      </c>
      <c r="M20" s="181" t="s">
        <v>278</v>
      </c>
      <c r="N20" s="181" t="s">
        <v>164</v>
      </c>
      <c r="O20" s="179">
        <v>181</v>
      </c>
      <c r="P20" s="182">
        <v>39052</v>
      </c>
      <c r="Q20" s="179">
        <v>168</v>
      </c>
      <c r="R20" s="182">
        <v>39448</v>
      </c>
      <c r="S20" s="182">
        <v>44531</v>
      </c>
      <c r="T20" s="183" t="s">
        <v>16</v>
      </c>
      <c r="U20" s="183" t="s">
        <v>46</v>
      </c>
      <c r="V20" s="183" t="s">
        <v>43</v>
      </c>
      <c r="X20" s="749" t="s">
        <v>37</v>
      </c>
      <c r="Y20" s="747">
        <f>+'[37]Evolución en pesos'!$N$68</f>
        <v>1645378.2026432103</v>
      </c>
      <c r="Z20" s="544">
        <f>+Y20*$Z$8</f>
        <v>7081707.784176378</v>
      </c>
      <c r="AA20" s="744">
        <f>+'[37]Evolución en pesos'!$N$116</f>
        <v>987226.9200000009</v>
      </c>
      <c r="AB20" s="544">
        <f>+AA20*$AB$8</f>
        <v>8885042.280000009</v>
      </c>
    </row>
    <row r="21" spans="1:28" ht="12.75">
      <c r="A21" s="386">
        <f>+A20+1</f>
        <v>10.1</v>
      </c>
      <c r="B21" s="386">
        <v>3.4</v>
      </c>
      <c r="C21" s="387" t="s">
        <v>110</v>
      </c>
      <c r="D21" s="134" t="s">
        <v>37</v>
      </c>
      <c r="E21" s="388" t="s">
        <v>185</v>
      </c>
      <c r="F21" s="389" t="s">
        <v>97</v>
      </c>
      <c r="G21" s="127" t="s">
        <v>64</v>
      </c>
      <c r="H21" s="128">
        <v>906</v>
      </c>
      <c r="I21" s="135" t="s">
        <v>104</v>
      </c>
      <c r="J21" s="390">
        <v>4000000</v>
      </c>
      <c r="K21" s="126">
        <v>39727</v>
      </c>
      <c r="L21" s="127">
        <v>0.12</v>
      </c>
      <c r="M21" s="126" t="s">
        <v>278</v>
      </c>
      <c r="N21" s="126" t="s">
        <v>162</v>
      </c>
      <c r="O21" s="128">
        <v>60</v>
      </c>
      <c r="P21" s="513">
        <v>39995</v>
      </c>
      <c r="Q21" s="129">
        <v>54</v>
      </c>
      <c r="R21" s="513">
        <f>+P21+(7*30)</f>
        <v>40205</v>
      </c>
      <c r="S21" s="513">
        <f>+R21+((Q21-1)*30)</f>
        <v>41795</v>
      </c>
      <c r="T21" s="514" t="s">
        <v>154</v>
      </c>
      <c r="U21" s="514" t="s">
        <v>65</v>
      </c>
      <c r="V21" s="514" t="s">
        <v>170</v>
      </c>
      <c r="X21" s="553" t="s">
        <v>37</v>
      </c>
      <c r="Y21" s="748">
        <f>+'[38]Evolución'!$M$38</f>
        <v>989561.99</v>
      </c>
      <c r="Z21" s="544">
        <f>+Y21</f>
        <v>989561.99</v>
      </c>
      <c r="AA21" s="544">
        <f>+'[38]Evolución'!$M$68</f>
        <v>-1.673470251262188E-10</v>
      </c>
      <c r="AB21" s="544">
        <f>+AA21</f>
        <v>-1.673470251262188E-10</v>
      </c>
    </row>
    <row r="22" spans="1:28" ht="13.5" thickBot="1">
      <c r="A22" s="479">
        <v>12</v>
      </c>
      <c r="B22" s="479">
        <v>3</v>
      </c>
      <c r="C22" s="480" t="s">
        <v>437</v>
      </c>
      <c r="D22" s="481" t="s">
        <v>37</v>
      </c>
      <c r="E22" s="482"/>
      <c r="F22" s="483" t="s">
        <v>449</v>
      </c>
      <c r="G22" s="484" t="s">
        <v>438</v>
      </c>
      <c r="H22" s="485">
        <v>906</v>
      </c>
      <c r="I22" s="486" t="s">
        <v>104</v>
      </c>
      <c r="J22" s="487">
        <v>14937715.18</v>
      </c>
      <c r="K22" s="488">
        <v>41086</v>
      </c>
      <c r="L22" s="484">
        <v>0.06</v>
      </c>
      <c r="M22" s="488" t="s">
        <v>278</v>
      </c>
      <c r="N22" s="488" t="s">
        <v>164</v>
      </c>
      <c r="O22" s="485">
        <v>227</v>
      </c>
      <c r="P22" s="489">
        <v>40939</v>
      </c>
      <c r="Q22" s="490">
        <v>227</v>
      </c>
      <c r="R22" s="489">
        <v>40939</v>
      </c>
      <c r="S22" s="489">
        <v>11323</v>
      </c>
      <c r="T22" s="491" t="s">
        <v>439</v>
      </c>
      <c r="U22" s="491"/>
      <c r="V22" s="491"/>
      <c r="X22" s="705" t="s">
        <v>37</v>
      </c>
      <c r="Y22" s="759"/>
      <c r="Z22" s="759">
        <f>+Y22</f>
        <v>0</v>
      </c>
      <c r="AA22" s="759">
        <f>+'[46]Evolución'!$O$70</f>
        <v>10126460.200000014</v>
      </c>
      <c r="AB22" s="759">
        <f>+AA22</f>
        <v>10126460.200000014</v>
      </c>
    </row>
    <row r="23" spans="1:28" ht="12.75">
      <c r="A23" s="391">
        <v>13</v>
      </c>
      <c r="B23" s="391">
        <v>4.1</v>
      </c>
      <c r="C23" s="392" t="s">
        <v>112</v>
      </c>
      <c r="D23" s="393" t="s">
        <v>19</v>
      </c>
      <c r="E23" s="393"/>
      <c r="F23" s="394" t="s">
        <v>166</v>
      </c>
      <c r="G23" s="395" t="s">
        <v>150</v>
      </c>
      <c r="H23" s="396">
        <v>906</v>
      </c>
      <c r="I23" s="397" t="s">
        <v>104</v>
      </c>
      <c r="J23" s="398">
        <v>4053274.8</v>
      </c>
      <c r="K23" s="492">
        <v>39073</v>
      </c>
      <c r="L23" s="493">
        <v>0.06</v>
      </c>
      <c r="M23" s="492" t="s">
        <v>278</v>
      </c>
      <c r="N23" s="492" t="s">
        <v>164</v>
      </c>
      <c r="O23" s="396">
        <v>85</v>
      </c>
      <c r="P23" s="495">
        <v>39082</v>
      </c>
      <c r="Q23" s="496">
        <v>72</v>
      </c>
      <c r="R23" s="495">
        <v>39478</v>
      </c>
      <c r="S23" s="495">
        <v>41639</v>
      </c>
      <c r="T23" s="497" t="s">
        <v>18</v>
      </c>
      <c r="U23" s="498" t="s">
        <v>46</v>
      </c>
      <c r="V23" s="497" t="s">
        <v>43</v>
      </c>
      <c r="X23" s="683" t="s">
        <v>19</v>
      </c>
      <c r="Y23" s="746">
        <f>+'[34]Evolución'!$N$66</f>
        <v>1351091.6399999994</v>
      </c>
      <c r="Z23" s="745">
        <f>+Y23</f>
        <v>1351091.6399999994</v>
      </c>
      <c r="AA23" s="745">
        <f>+'[34]Evolución'!$N$90</f>
        <v>-2.9103830456733704E-10</v>
      </c>
      <c r="AB23" s="745">
        <f>+AA23</f>
        <v>-2.9103830456733704E-10</v>
      </c>
    </row>
    <row r="24" spans="1:28" ht="12.75">
      <c r="A24" s="175">
        <f>+A23+1</f>
        <v>14</v>
      </c>
      <c r="B24" s="175">
        <v>4.2</v>
      </c>
      <c r="C24" s="176" t="s">
        <v>113</v>
      </c>
      <c r="D24" s="177" t="s">
        <v>19</v>
      </c>
      <c r="E24" s="20"/>
      <c r="F24" s="20" t="s">
        <v>165</v>
      </c>
      <c r="G24" s="178" t="s">
        <v>151</v>
      </c>
      <c r="H24" s="179">
        <v>361</v>
      </c>
      <c r="I24" s="180" t="s">
        <v>105</v>
      </c>
      <c r="J24" s="9">
        <v>4936239.090660734</v>
      </c>
      <c r="K24" s="181">
        <v>39073</v>
      </c>
      <c r="L24" s="178">
        <v>0.02</v>
      </c>
      <c r="M24" s="181" t="s">
        <v>278</v>
      </c>
      <c r="N24" s="181" t="s">
        <v>164</v>
      </c>
      <c r="O24" s="179">
        <v>181</v>
      </c>
      <c r="P24" s="182">
        <v>39052</v>
      </c>
      <c r="Q24" s="179">
        <v>168</v>
      </c>
      <c r="R24" s="182">
        <v>39448</v>
      </c>
      <c r="S24" s="182">
        <v>44531</v>
      </c>
      <c r="T24" s="183" t="s">
        <v>18</v>
      </c>
      <c r="U24" s="183" t="s">
        <v>46</v>
      </c>
      <c r="V24" s="183" t="s">
        <v>43</v>
      </c>
      <c r="X24" s="749" t="s">
        <v>19</v>
      </c>
      <c r="Y24" s="747">
        <f>+'[35]Evolución en pesos'!$N$68</f>
        <v>3525885.000660736</v>
      </c>
      <c r="Z24" s="544">
        <f>+Y24*$Z$8</f>
        <v>15175409.04284381</v>
      </c>
      <c r="AA24" s="744">
        <f>+'[35]Evolución en pesos'!$N$116</f>
        <v>2115530.999999996</v>
      </c>
      <c r="AB24" s="544">
        <f>+AA24*$AB$8</f>
        <v>19039778.999999963</v>
      </c>
    </row>
    <row r="25" spans="1:28" ht="12.75">
      <c r="A25" s="386">
        <f>+A24+1</f>
        <v>15</v>
      </c>
      <c r="B25" s="386">
        <v>4.3</v>
      </c>
      <c r="C25" s="387" t="s">
        <v>114</v>
      </c>
      <c r="D25" s="134" t="s">
        <v>19</v>
      </c>
      <c r="E25" s="388" t="s">
        <v>186</v>
      </c>
      <c r="F25" s="389" t="s">
        <v>97</v>
      </c>
      <c r="G25" s="127" t="s">
        <v>61</v>
      </c>
      <c r="H25" s="128">
        <v>906</v>
      </c>
      <c r="I25" s="135" t="s">
        <v>104</v>
      </c>
      <c r="J25" s="390">
        <v>8000000</v>
      </c>
      <c r="K25" s="126">
        <v>39727</v>
      </c>
      <c r="L25" s="127">
        <v>0.12</v>
      </c>
      <c r="M25" s="126" t="s">
        <v>278</v>
      </c>
      <c r="N25" s="126" t="s">
        <v>162</v>
      </c>
      <c r="O25" s="128">
        <v>60</v>
      </c>
      <c r="P25" s="513">
        <v>39995</v>
      </c>
      <c r="Q25" s="129">
        <v>54</v>
      </c>
      <c r="R25" s="513">
        <f>+P25+(7*30)</f>
        <v>40205</v>
      </c>
      <c r="S25" s="513">
        <f>+R25+((Q25-1)*30)</f>
        <v>41795</v>
      </c>
      <c r="T25" s="514" t="s">
        <v>154</v>
      </c>
      <c r="U25" s="514" t="s">
        <v>62</v>
      </c>
      <c r="V25" s="514" t="s">
        <v>174</v>
      </c>
      <c r="X25" s="553" t="s">
        <v>19</v>
      </c>
      <c r="Y25" s="748">
        <f>+'[36]Evolución'!$M$40</f>
        <v>4933362.779999999</v>
      </c>
      <c r="Z25" s="544">
        <f>+Y25</f>
        <v>4933362.779999999</v>
      </c>
      <c r="AA25" s="544">
        <f>+'[36]Evolución'!$M$70</f>
        <v>0</v>
      </c>
      <c r="AB25" s="544">
        <f>+AA25</f>
        <v>0</v>
      </c>
    </row>
    <row r="26" spans="1:28" ht="13.5" thickBot="1">
      <c r="A26" s="479">
        <f>A25+1</f>
        <v>16</v>
      </c>
      <c r="B26" s="479">
        <v>4</v>
      </c>
      <c r="C26" s="480" t="s">
        <v>418</v>
      </c>
      <c r="D26" s="481" t="s">
        <v>19</v>
      </c>
      <c r="E26" s="482"/>
      <c r="F26" s="483" t="s">
        <v>419</v>
      </c>
      <c r="G26" s="484" t="s">
        <v>420</v>
      </c>
      <c r="H26" s="485">
        <v>906</v>
      </c>
      <c r="I26" s="486" t="s">
        <v>104</v>
      </c>
      <c r="J26" s="487">
        <v>8000000</v>
      </c>
      <c r="K26" s="488">
        <v>40940</v>
      </c>
      <c r="L26" s="484" t="s">
        <v>306</v>
      </c>
      <c r="M26" s="488" t="s">
        <v>278</v>
      </c>
      <c r="N26" s="488" t="s">
        <v>162</v>
      </c>
      <c r="O26" s="485">
        <v>60</v>
      </c>
      <c r="P26" s="489">
        <v>40994</v>
      </c>
      <c r="Q26" s="490">
        <v>54</v>
      </c>
      <c r="R26" s="489">
        <v>41176</v>
      </c>
      <c r="S26" s="489">
        <v>42790</v>
      </c>
      <c r="T26" s="491" t="s">
        <v>421</v>
      </c>
      <c r="U26" s="491"/>
      <c r="V26" s="491" t="s">
        <v>422</v>
      </c>
      <c r="X26" s="705" t="s">
        <v>19</v>
      </c>
      <c r="Y26" s="759">
        <v>0</v>
      </c>
      <c r="Z26" s="759">
        <f>+Y26</f>
        <v>0</v>
      </c>
      <c r="AA26" s="759">
        <f>+'[8]Evolución'!$N$54</f>
        <v>2724561.0600000033</v>
      </c>
      <c r="AB26" s="759">
        <f>+AA26</f>
        <v>2724561.0600000033</v>
      </c>
    </row>
    <row r="27" spans="1:28" ht="12.75">
      <c r="A27" s="454">
        <f>A26+1</f>
        <v>17</v>
      </c>
      <c r="B27" s="454">
        <v>5.1</v>
      </c>
      <c r="C27" s="455" t="s">
        <v>115</v>
      </c>
      <c r="D27" s="456" t="s">
        <v>15</v>
      </c>
      <c r="E27" s="457"/>
      <c r="F27" s="457" t="s">
        <v>165</v>
      </c>
      <c r="G27" s="458" t="s">
        <v>152</v>
      </c>
      <c r="H27" s="459">
        <v>361</v>
      </c>
      <c r="I27" s="460" t="s">
        <v>105</v>
      </c>
      <c r="J27" s="461">
        <v>482356.91559986485</v>
      </c>
      <c r="K27" s="462">
        <v>39212</v>
      </c>
      <c r="L27" s="458">
        <v>0.02</v>
      </c>
      <c r="M27" s="462" t="s">
        <v>278</v>
      </c>
      <c r="N27" s="462" t="s">
        <v>164</v>
      </c>
      <c r="O27" s="459">
        <v>181</v>
      </c>
      <c r="P27" s="463">
        <v>39052</v>
      </c>
      <c r="Q27" s="459">
        <v>168</v>
      </c>
      <c r="R27" s="463">
        <v>39448</v>
      </c>
      <c r="S27" s="463">
        <v>44531</v>
      </c>
      <c r="T27" s="464" t="s">
        <v>27</v>
      </c>
      <c r="U27" s="464" t="s">
        <v>46</v>
      </c>
      <c r="V27" s="464" t="s">
        <v>156</v>
      </c>
      <c r="X27" s="868" t="s">
        <v>15</v>
      </c>
      <c r="Y27" s="869">
        <f>+'[32]Evolución en pesos'!$N$68</f>
        <v>344540.75559986563</v>
      </c>
      <c r="Z27" s="870">
        <f>+Y27*$Z$8</f>
        <v>1482903.4121018217</v>
      </c>
      <c r="AA27" s="871">
        <f>+'[32]Evolución en pesos'!$N$116</f>
        <v>206724.5999999998</v>
      </c>
      <c r="AB27" s="870">
        <f>+AA27*$AB$8</f>
        <v>1860521.3999999983</v>
      </c>
    </row>
    <row r="28" spans="1:28" ht="12.75">
      <c r="A28" s="17">
        <f>+A27+1</f>
        <v>18</v>
      </c>
      <c r="B28" s="17">
        <v>5.2</v>
      </c>
      <c r="C28" s="8" t="s">
        <v>116</v>
      </c>
      <c r="D28" s="7" t="s">
        <v>15</v>
      </c>
      <c r="E28" s="19" t="s">
        <v>187</v>
      </c>
      <c r="F28" s="15" t="s">
        <v>97</v>
      </c>
      <c r="G28" s="4" t="s">
        <v>59</v>
      </c>
      <c r="H28" s="11">
        <v>906</v>
      </c>
      <c r="I28" s="16" t="s">
        <v>104</v>
      </c>
      <c r="J28" s="5">
        <v>2000000</v>
      </c>
      <c r="K28" s="6">
        <v>39752</v>
      </c>
      <c r="L28" s="4">
        <v>0.12</v>
      </c>
      <c r="M28" s="6" t="s">
        <v>278</v>
      </c>
      <c r="N28" s="6" t="s">
        <v>162</v>
      </c>
      <c r="O28" s="11">
        <v>60</v>
      </c>
      <c r="P28" s="142">
        <v>39995</v>
      </c>
      <c r="Q28" s="18">
        <v>54</v>
      </c>
      <c r="R28" s="142">
        <f>+P28+(7*30)</f>
        <v>40205</v>
      </c>
      <c r="S28" s="142">
        <f>+R28+((Q28-1)*30)</f>
        <v>41795</v>
      </c>
      <c r="T28" s="3" t="s">
        <v>34</v>
      </c>
      <c r="U28" s="3" t="s">
        <v>60</v>
      </c>
      <c r="V28" s="3" t="s">
        <v>174</v>
      </c>
      <c r="X28" s="553" t="s">
        <v>15</v>
      </c>
      <c r="Y28" s="544">
        <f>+'[33]Evolución'!$M$38</f>
        <v>633900.16</v>
      </c>
      <c r="Z28" s="544">
        <f>+Y28</f>
        <v>633900.16</v>
      </c>
      <c r="AA28" s="544">
        <f>+'[33]Evolución'!$M$68</f>
        <v>-3.2741809263825417E-11</v>
      </c>
      <c r="AB28" s="544">
        <f>+AA28</f>
        <v>-3.2741809263825417E-11</v>
      </c>
    </row>
    <row r="29" spans="1:28" ht="13.5" thickBot="1">
      <c r="A29" s="479"/>
      <c r="B29" s="479"/>
      <c r="C29" s="480"/>
      <c r="D29" s="506" t="s">
        <v>15</v>
      </c>
      <c r="E29" s="482"/>
      <c r="F29" s="483" t="s">
        <v>484</v>
      </c>
      <c r="G29" s="484"/>
      <c r="H29" s="485"/>
      <c r="I29" s="486"/>
      <c r="J29" s="487"/>
      <c r="K29" s="488"/>
      <c r="L29" s="484">
        <v>0.095</v>
      </c>
      <c r="M29" s="488" t="s">
        <v>278</v>
      </c>
      <c r="N29" s="488" t="s">
        <v>164</v>
      </c>
      <c r="O29" s="485">
        <v>60</v>
      </c>
      <c r="P29" s="489">
        <v>41518</v>
      </c>
      <c r="Q29" s="490">
        <v>60</v>
      </c>
      <c r="R29" s="489">
        <v>41518</v>
      </c>
      <c r="S29" s="489">
        <v>43313</v>
      </c>
      <c r="T29" s="491"/>
      <c r="U29" s="491"/>
      <c r="V29" s="491"/>
      <c r="X29" s="705" t="s">
        <v>15</v>
      </c>
      <c r="Y29" s="760"/>
      <c r="Z29" s="759"/>
      <c r="AA29" s="759"/>
      <c r="AB29" s="759"/>
    </row>
    <row r="30" spans="1:28" ht="12.75">
      <c r="A30" s="454">
        <f>+A28+1</f>
        <v>19</v>
      </c>
      <c r="B30" s="454">
        <v>6.1</v>
      </c>
      <c r="C30" s="455" t="s">
        <v>117</v>
      </c>
      <c r="D30" s="456" t="s">
        <v>14</v>
      </c>
      <c r="E30" s="457"/>
      <c r="F30" s="457" t="s">
        <v>165</v>
      </c>
      <c r="G30" s="458" t="s">
        <v>55</v>
      </c>
      <c r="H30" s="459">
        <v>361</v>
      </c>
      <c r="I30" s="460" t="s">
        <v>105</v>
      </c>
      <c r="J30" s="461">
        <v>290740.92</v>
      </c>
      <c r="K30" s="462">
        <v>39718</v>
      </c>
      <c r="L30" s="458">
        <v>0.02</v>
      </c>
      <c r="M30" s="462" t="s">
        <v>278</v>
      </c>
      <c r="N30" s="462" t="s">
        <v>164</v>
      </c>
      <c r="O30" s="459">
        <v>168</v>
      </c>
      <c r="P30" s="463">
        <v>39448</v>
      </c>
      <c r="Q30" s="459">
        <v>156</v>
      </c>
      <c r="R30" s="463">
        <v>39814</v>
      </c>
      <c r="S30" s="463">
        <v>44531</v>
      </c>
      <c r="T30" s="464" t="s">
        <v>33</v>
      </c>
      <c r="U30" s="464" t="s">
        <v>45</v>
      </c>
      <c r="V30" s="464" t="s">
        <v>181</v>
      </c>
      <c r="X30" s="761" t="s">
        <v>14</v>
      </c>
      <c r="Y30" s="757">
        <f>+'[30]Evolución en pesos'!$N$55</f>
        <v>223647.00000000038</v>
      </c>
      <c r="Z30" s="745">
        <f>+Y30*$Z$8</f>
        <v>962576.6880000017</v>
      </c>
      <c r="AA30" s="758">
        <f>+'[30]Evolución en pesos'!$N$103</f>
        <v>134188.2000000001</v>
      </c>
      <c r="AB30" s="745">
        <f>+AA30*$AB$8</f>
        <v>1207693.800000001</v>
      </c>
    </row>
    <row r="31" spans="1:28" ht="13.5" thickBot="1">
      <c r="A31" s="479">
        <f>+A30+1</f>
        <v>20</v>
      </c>
      <c r="B31" s="479">
        <v>6.2</v>
      </c>
      <c r="C31" s="480" t="s">
        <v>118</v>
      </c>
      <c r="D31" s="481" t="s">
        <v>14</v>
      </c>
      <c r="E31" s="482" t="s">
        <v>188</v>
      </c>
      <c r="F31" s="483" t="s">
        <v>97</v>
      </c>
      <c r="G31" s="484" t="s">
        <v>70</v>
      </c>
      <c r="H31" s="485">
        <v>906</v>
      </c>
      <c r="I31" s="486" t="s">
        <v>104</v>
      </c>
      <c r="J31" s="487">
        <v>1528385</v>
      </c>
      <c r="K31" s="488">
        <v>39727</v>
      </c>
      <c r="L31" s="484">
        <v>0.12</v>
      </c>
      <c r="M31" s="488" t="s">
        <v>278</v>
      </c>
      <c r="N31" s="488" t="s">
        <v>162</v>
      </c>
      <c r="O31" s="485">
        <v>60</v>
      </c>
      <c r="P31" s="489">
        <v>39995</v>
      </c>
      <c r="Q31" s="490">
        <v>54</v>
      </c>
      <c r="R31" s="489">
        <f>+P31+(7*30)</f>
        <v>40205</v>
      </c>
      <c r="S31" s="489">
        <f>+R31+((Q31-1)*30)</f>
        <v>41795</v>
      </c>
      <c r="T31" s="491" t="s">
        <v>154</v>
      </c>
      <c r="U31" s="491" t="s">
        <v>71</v>
      </c>
      <c r="V31" s="491" t="s">
        <v>181</v>
      </c>
      <c r="X31" s="705" t="s">
        <v>14</v>
      </c>
      <c r="Y31" s="759">
        <f>+'[31]Evolución'!$M$38</f>
        <v>721260.6400000002</v>
      </c>
      <c r="Z31" s="759">
        <f>+Y31</f>
        <v>721260.6400000002</v>
      </c>
      <c r="AA31" s="759">
        <f>+'[31]Evolución'!$M$68</f>
        <v>2.1464074961841106E-10</v>
      </c>
      <c r="AB31" s="759">
        <f>+AA31</f>
        <v>2.1464074961841106E-10</v>
      </c>
    </row>
    <row r="32" spans="1:28" ht="12.75">
      <c r="A32" s="838">
        <f>+A31+1</f>
        <v>21</v>
      </c>
      <c r="B32" s="838">
        <v>7.1</v>
      </c>
      <c r="C32" s="839" t="s">
        <v>119</v>
      </c>
      <c r="D32" s="840" t="s">
        <v>13</v>
      </c>
      <c r="E32" s="841"/>
      <c r="F32" s="841" t="s">
        <v>165</v>
      </c>
      <c r="G32" s="842" t="s">
        <v>153</v>
      </c>
      <c r="H32" s="843">
        <v>361</v>
      </c>
      <c r="I32" s="844" t="s">
        <v>105</v>
      </c>
      <c r="J32" s="845">
        <v>1161487.4179999998</v>
      </c>
      <c r="K32" s="846">
        <v>39212</v>
      </c>
      <c r="L32" s="842">
        <v>0.02</v>
      </c>
      <c r="M32" s="846" t="s">
        <v>278</v>
      </c>
      <c r="N32" s="846" t="s">
        <v>164</v>
      </c>
      <c r="O32" s="843">
        <v>181</v>
      </c>
      <c r="P32" s="847">
        <v>39052</v>
      </c>
      <c r="Q32" s="843">
        <v>168</v>
      </c>
      <c r="R32" s="847">
        <v>39448</v>
      </c>
      <c r="S32" s="847">
        <v>44531</v>
      </c>
      <c r="T32" s="848" t="s">
        <v>28</v>
      </c>
      <c r="U32" s="848" t="s">
        <v>46</v>
      </c>
      <c r="V32" s="848" t="s">
        <v>156</v>
      </c>
      <c r="X32" s="761" t="s">
        <v>13</v>
      </c>
      <c r="Y32" s="757">
        <f>+'[28]Evolución en pesos'!$N$68</f>
        <v>829633.7979999983</v>
      </c>
      <c r="Z32" s="745">
        <f>+Y32*$Z$8</f>
        <v>3570743.866591993</v>
      </c>
      <c r="AA32" s="758">
        <f>+'[28]Evolución en pesos'!$N$116</f>
        <v>497780.2799999998</v>
      </c>
      <c r="AB32" s="745">
        <f>+AA32*$AB$8</f>
        <v>4480022.519999998</v>
      </c>
    </row>
    <row r="33" spans="1:28" ht="12.75">
      <c r="A33" s="17">
        <f>+A32+1</f>
        <v>22</v>
      </c>
      <c r="B33" s="17">
        <v>7.2</v>
      </c>
      <c r="C33" s="8" t="s">
        <v>120</v>
      </c>
      <c r="D33" s="7" t="s">
        <v>13</v>
      </c>
      <c r="E33" s="19" t="s">
        <v>189</v>
      </c>
      <c r="F33" s="15" t="s">
        <v>97</v>
      </c>
      <c r="G33" s="4" t="s">
        <v>207</v>
      </c>
      <c r="H33" s="11">
        <v>906</v>
      </c>
      <c r="I33" s="16" t="s">
        <v>104</v>
      </c>
      <c r="J33" s="5">
        <v>6000000</v>
      </c>
      <c r="K33" s="6">
        <v>39727</v>
      </c>
      <c r="L33" s="4">
        <v>0.12</v>
      </c>
      <c r="M33" s="6" t="s">
        <v>278</v>
      </c>
      <c r="N33" s="6" t="s">
        <v>162</v>
      </c>
      <c r="O33" s="11">
        <v>60</v>
      </c>
      <c r="P33" s="142">
        <v>39995</v>
      </c>
      <c r="Q33" s="18">
        <v>54</v>
      </c>
      <c r="R33" s="142">
        <f>+P33+(7*30)</f>
        <v>40205</v>
      </c>
      <c r="S33" s="142">
        <f>+R33+((Q33-1)*30)</f>
        <v>41795</v>
      </c>
      <c r="T33" s="3" t="s">
        <v>154</v>
      </c>
      <c r="U33" s="3" t="s">
        <v>72</v>
      </c>
      <c r="V33" s="3" t="s">
        <v>173</v>
      </c>
      <c r="X33" s="553" t="s">
        <v>13</v>
      </c>
      <c r="Y33" s="544">
        <f>+'[29]Evolución'!$M$49</f>
        <v>3761944.54</v>
      </c>
      <c r="Z33" s="544">
        <f>+Y33</f>
        <v>3761944.54</v>
      </c>
      <c r="AA33" s="544">
        <f>+'[29]Evolución'!$M$79</f>
        <v>0</v>
      </c>
      <c r="AB33" s="544">
        <f>+AA33</f>
        <v>0</v>
      </c>
    </row>
    <row r="34" spans="1:28" ht="13.5" thickBot="1">
      <c r="A34" s="479"/>
      <c r="B34" s="479"/>
      <c r="C34" s="480"/>
      <c r="D34" s="481" t="s">
        <v>13</v>
      </c>
      <c r="E34" s="482"/>
      <c r="F34" s="483" t="s">
        <v>484</v>
      </c>
      <c r="G34" s="484"/>
      <c r="H34" s="485"/>
      <c r="I34" s="486"/>
      <c r="J34" s="487"/>
      <c r="K34" s="488"/>
      <c r="L34" s="484">
        <v>0.095</v>
      </c>
      <c r="M34" s="488" t="s">
        <v>278</v>
      </c>
      <c r="N34" s="488" t="s">
        <v>164</v>
      </c>
      <c r="O34" s="485">
        <v>60</v>
      </c>
      <c r="P34" s="489">
        <v>41518</v>
      </c>
      <c r="Q34" s="490">
        <v>60</v>
      </c>
      <c r="R34" s="489">
        <v>41518</v>
      </c>
      <c r="S34" s="489">
        <v>43313</v>
      </c>
      <c r="T34" s="491"/>
      <c r="U34" s="491"/>
      <c r="V34" s="491"/>
      <c r="X34" s="705" t="s">
        <v>13</v>
      </c>
      <c r="Y34" s="760"/>
      <c r="Z34" s="759"/>
      <c r="AA34" s="759"/>
      <c r="AB34" s="759"/>
    </row>
    <row r="35" spans="1:28" ht="12.75">
      <c r="A35" s="454">
        <f>+A33+1</f>
        <v>23</v>
      </c>
      <c r="B35" s="454">
        <v>8.1</v>
      </c>
      <c r="C35" s="455" t="s">
        <v>121</v>
      </c>
      <c r="D35" s="456" t="s">
        <v>9</v>
      </c>
      <c r="E35" s="457"/>
      <c r="F35" s="457" t="s">
        <v>167</v>
      </c>
      <c r="G35" s="458"/>
      <c r="H35" s="459">
        <v>361</v>
      </c>
      <c r="I35" s="460" t="s">
        <v>105</v>
      </c>
      <c r="J35" s="461">
        <v>14443.56</v>
      </c>
      <c r="K35" s="462">
        <v>39936</v>
      </c>
      <c r="L35" s="458">
        <v>0.0776</v>
      </c>
      <c r="M35" s="462" t="s">
        <v>279</v>
      </c>
      <c r="N35" s="462" t="s">
        <v>164</v>
      </c>
      <c r="O35" s="459">
        <v>43</v>
      </c>
      <c r="P35" s="463">
        <v>36510</v>
      </c>
      <c r="Q35" s="459">
        <v>40</v>
      </c>
      <c r="R35" s="463">
        <v>36785</v>
      </c>
      <c r="S35" s="463">
        <v>40345</v>
      </c>
      <c r="T35" s="464"/>
      <c r="U35" s="464"/>
      <c r="V35" s="464" t="s">
        <v>44</v>
      </c>
      <c r="X35" s="761" t="s">
        <v>9</v>
      </c>
      <c r="Y35" s="757">
        <v>0</v>
      </c>
      <c r="Z35" s="745">
        <f>+Y35*$Z$8</f>
        <v>0</v>
      </c>
      <c r="AA35" s="758">
        <f>+'[26]Evolución'!$M$72</f>
        <v>0</v>
      </c>
      <c r="AB35" s="745">
        <f>+AA35*$AB$8</f>
        <v>0</v>
      </c>
    </row>
    <row r="36" spans="1:28" ht="13.5" thickBot="1">
      <c r="A36" s="479">
        <f aca="true" t="shared" si="0" ref="A36:A44">+A35+1</f>
        <v>24</v>
      </c>
      <c r="B36" s="479">
        <v>8.2</v>
      </c>
      <c r="C36" s="480" t="s">
        <v>122</v>
      </c>
      <c r="D36" s="481" t="s">
        <v>9</v>
      </c>
      <c r="E36" s="482" t="s">
        <v>190</v>
      </c>
      <c r="F36" s="483" t="s">
        <v>97</v>
      </c>
      <c r="G36" s="484" t="s">
        <v>73</v>
      </c>
      <c r="H36" s="485">
        <v>906</v>
      </c>
      <c r="I36" s="486" t="s">
        <v>104</v>
      </c>
      <c r="J36" s="487">
        <v>2000000</v>
      </c>
      <c r="K36" s="488">
        <v>39727</v>
      </c>
      <c r="L36" s="484">
        <v>0.12</v>
      </c>
      <c r="M36" s="488" t="s">
        <v>278</v>
      </c>
      <c r="N36" s="488" t="s">
        <v>162</v>
      </c>
      <c r="O36" s="485">
        <v>60</v>
      </c>
      <c r="P36" s="489">
        <v>39995</v>
      </c>
      <c r="Q36" s="490">
        <v>54</v>
      </c>
      <c r="R36" s="489">
        <f>+P36+(7*30)</f>
        <v>40205</v>
      </c>
      <c r="S36" s="489">
        <f>+R36+((Q36-1)*30)</f>
        <v>41795</v>
      </c>
      <c r="T36" s="491" t="s">
        <v>154</v>
      </c>
      <c r="U36" s="491" t="s">
        <v>74</v>
      </c>
      <c r="V36" s="491" t="s">
        <v>174</v>
      </c>
      <c r="X36" s="705" t="s">
        <v>9</v>
      </c>
      <c r="Y36" s="759">
        <f>+'[27]Evolución'!$M$42</f>
        <v>1241690.5300000003</v>
      </c>
      <c r="Z36" s="759">
        <f>+Y36</f>
        <v>1241690.5300000003</v>
      </c>
      <c r="AA36" s="759">
        <f>+'[26]Evolución'!$M$72</f>
        <v>0</v>
      </c>
      <c r="AB36" s="759">
        <f>+AA36</f>
        <v>0</v>
      </c>
    </row>
    <row r="37" spans="1:28" ht="12.75">
      <c r="A37" s="391">
        <f t="shared" si="0"/>
        <v>25</v>
      </c>
      <c r="B37" s="391">
        <v>9.2</v>
      </c>
      <c r="C37" s="392" t="s">
        <v>123</v>
      </c>
      <c r="D37" s="393" t="s">
        <v>8</v>
      </c>
      <c r="E37" s="393"/>
      <c r="F37" s="394" t="s">
        <v>98</v>
      </c>
      <c r="G37" s="395" t="s">
        <v>147</v>
      </c>
      <c r="H37" s="396">
        <v>906</v>
      </c>
      <c r="I37" s="397" t="s">
        <v>273</v>
      </c>
      <c r="J37" s="398">
        <v>7656670</v>
      </c>
      <c r="K37" s="492">
        <v>38057</v>
      </c>
      <c r="L37" s="493">
        <v>0.02</v>
      </c>
      <c r="M37" s="492" t="s">
        <v>278</v>
      </c>
      <c r="N37" s="494" t="s">
        <v>201</v>
      </c>
      <c r="O37" s="396">
        <v>185</v>
      </c>
      <c r="P37" s="495">
        <v>37533</v>
      </c>
      <c r="Q37" s="496">
        <v>156</v>
      </c>
      <c r="R37" s="495">
        <v>38415</v>
      </c>
      <c r="S37" s="495">
        <v>43135</v>
      </c>
      <c r="T37" s="497" t="s">
        <v>32</v>
      </c>
      <c r="U37" s="498" t="s">
        <v>46</v>
      </c>
      <c r="V37" s="497" t="s">
        <v>44</v>
      </c>
      <c r="X37" s="683" t="s">
        <v>8</v>
      </c>
      <c r="Y37" s="746">
        <f>+'[45]Evolución'!$V$115</f>
        <v>10277107.16</v>
      </c>
      <c r="Z37" s="745">
        <f>+Y37</f>
        <v>10277107.16</v>
      </c>
      <c r="AA37" s="745">
        <f>+'[45]Evolución'!$V$163</f>
        <v>7328160.810000004</v>
      </c>
      <c r="AB37" s="745">
        <f>+AA37</f>
        <v>7328160.810000004</v>
      </c>
    </row>
    <row r="38" spans="1:28" ht="12.75">
      <c r="A38" s="17">
        <f t="shared" si="0"/>
        <v>26</v>
      </c>
      <c r="B38" s="17">
        <v>9.3</v>
      </c>
      <c r="C38" s="8" t="s">
        <v>124</v>
      </c>
      <c r="D38" s="7" t="s">
        <v>8</v>
      </c>
      <c r="E38" s="19" t="s">
        <v>191</v>
      </c>
      <c r="F38" s="15" t="s">
        <v>97</v>
      </c>
      <c r="G38" s="4" t="s">
        <v>75</v>
      </c>
      <c r="H38" s="11">
        <v>906</v>
      </c>
      <c r="I38" s="16" t="s">
        <v>104</v>
      </c>
      <c r="J38" s="5">
        <v>6000000</v>
      </c>
      <c r="K38" s="6">
        <v>39727</v>
      </c>
      <c r="L38" s="4">
        <v>0.12</v>
      </c>
      <c r="M38" s="6" t="s">
        <v>278</v>
      </c>
      <c r="N38" s="6" t="s">
        <v>162</v>
      </c>
      <c r="O38" s="11">
        <v>60</v>
      </c>
      <c r="P38" s="142">
        <v>39995</v>
      </c>
      <c r="Q38" s="18">
        <v>54</v>
      </c>
      <c r="R38" s="142">
        <f>+P38+(7*30)</f>
        <v>40205</v>
      </c>
      <c r="S38" s="142">
        <f>+R38+((Q38-1)*30)</f>
        <v>41795</v>
      </c>
      <c r="T38" s="3" t="s">
        <v>154</v>
      </c>
      <c r="U38" s="3" t="s">
        <v>76</v>
      </c>
      <c r="V38" s="3" t="s">
        <v>200</v>
      </c>
      <c r="X38" s="553" t="s">
        <v>8</v>
      </c>
      <c r="Y38" s="748">
        <f>+'[26]Evolución'!$M$41</f>
        <v>3725071.5900000012</v>
      </c>
      <c r="Z38" s="544">
        <f>+Y38</f>
        <v>3725071.5900000012</v>
      </c>
      <c r="AA38" s="544">
        <f>+'[26]Evolución'!$M$71</f>
        <v>2.5029294192790985E-09</v>
      </c>
      <c r="AB38" s="544">
        <f>+AA38</f>
        <v>2.5029294192790985E-09</v>
      </c>
    </row>
    <row r="39" spans="1:28" ht="13.5" thickBot="1">
      <c r="A39" s="479">
        <f t="shared" si="0"/>
        <v>27</v>
      </c>
      <c r="B39" s="479">
        <v>9</v>
      </c>
      <c r="C39" s="480" t="s">
        <v>311</v>
      </c>
      <c r="D39" s="481" t="s">
        <v>8</v>
      </c>
      <c r="E39" s="482"/>
      <c r="F39" s="500" t="s">
        <v>318</v>
      </c>
      <c r="G39" s="484" t="s">
        <v>312</v>
      </c>
      <c r="H39" s="485" t="s">
        <v>39</v>
      </c>
      <c r="I39" s="486" t="s">
        <v>104</v>
      </c>
      <c r="J39" s="487">
        <v>2200000</v>
      </c>
      <c r="K39" s="488">
        <v>40442</v>
      </c>
      <c r="L39" s="484">
        <v>0.1436</v>
      </c>
      <c r="M39" s="488" t="s">
        <v>278</v>
      </c>
      <c r="N39" s="488" t="s">
        <v>162</v>
      </c>
      <c r="O39" s="485">
        <v>60</v>
      </c>
      <c r="P39" s="489">
        <v>40472</v>
      </c>
      <c r="Q39" s="490">
        <v>54</v>
      </c>
      <c r="R39" s="489">
        <v>40654</v>
      </c>
      <c r="S39" s="489">
        <v>42269</v>
      </c>
      <c r="T39" s="491" t="s">
        <v>313</v>
      </c>
      <c r="U39" s="491"/>
      <c r="V39" s="491" t="s">
        <v>316</v>
      </c>
      <c r="X39" s="705" t="s">
        <v>8</v>
      </c>
      <c r="Y39" s="759">
        <f>+'[3]Evolución'!$M$23</f>
        <v>1928018.18</v>
      </c>
      <c r="Z39" s="759">
        <f>+Y39</f>
        <v>1928018.18</v>
      </c>
      <c r="AA39" s="759">
        <f>+'[3]Evolución'!$M$68</f>
        <v>0</v>
      </c>
      <c r="AB39" s="759">
        <f>+AA39</f>
        <v>0</v>
      </c>
    </row>
    <row r="40" spans="1:28" ht="12.75">
      <c r="A40" s="465">
        <f t="shared" si="0"/>
        <v>28</v>
      </c>
      <c r="B40" s="465">
        <v>10</v>
      </c>
      <c r="C40" s="466" t="s">
        <v>125</v>
      </c>
      <c r="D40" s="467" t="s">
        <v>3</v>
      </c>
      <c r="E40" s="467"/>
      <c r="F40" s="849" t="s">
        <v>99</v>
      </c>
      <c r="G40" s="469" t="s">
        <v>90</v>
      </c>
      <c r="H40" s="473" t="s">
        <v>39</v>
      </c>
      <c r="I40" s="471" t="s">
        <v>104</v>
      </c>
      <c r="J40" s="472">
        <f>+'[4]Ingresos'!$H$19</f>
        <v>5208879.08</v>
      </c>
      <c r="K40" s="473">
        <v>38261</v>
      </c>
      <c r="L40" s="474">
        <v>0.09</v>
      </c>
      <c r="M40" s="473" t="s">
        <v>278</v>
      </c>
      <c r="N40" s="473" t="s">
        <v>162</v>
      </c>
      <c r="O40" s="470">
        <v>120</v>
      </c>
      <c r="P40" s="475">
        <v>39893</v>
      </c>
      <c r="Q40" s="476">
        <v>120</v>
      </c>
      <c r="R40" s="475">
        <f>+P40</f>
        <v>39893</v>
      </c>
      <c r="S40" s="475">
        <v>43517</v>
      </c>
      <c r="T40" s="477" t="s">
        <v>24</v>
      </c>
      <c r="U40" s="478" t="s">
        <v>46</v>
      </c>
      <c r="V40" s="477" t="s">
        <v>43</v>
      </c>
      <c r="W40" s="833"/>
      <c r="X40" s="683" t="s">
        <v>3</v>
      </c>
      <c r="Y40" s="746">
        <f>+'[4]Evolución'!$L$52</f>
        <v>4170825.300000002</v>
      </c>
      <c r="Z40" s="745">
        <f>+Y40</f>
        <v>4170825.300000002</v>
      </c>
      <c r="AA40" s="745">
        <f>+'[4]Evolución'!$L$100</f>
        <v>2174701.980000002</v>
      </c>
      <c r="AB40" s="745">
        <f>+AA40</f>
        <v>2174701.980000002</v>
      </c>
    </row>
    <row r="41" spans="1:28" ht="12.75">
      <c r="A41" s="175">
        <f t="shared" si="0"/>
        <v>29</v>
      </c>
      <c r="B41" s="175">
        <v>10.4</v>
      </c>
      <c r="C41" s="176" t="s">
        <v>144</v>
      </c>
      <c r="D41" s="177" t="s">
        <v>3</v>
      </c>
      <c r="E41" s="20"/>
      <c r="F41" s="20" t="s">
        <v>165</v>
      </c>
      <c r="G41" s="178" t="s">
        <v>88</v>
      </c>
      <c r="H41" s="179">
        <v>361</v>
      </c>
      <c r="I41" s="180" t="s">
        <v>105</v>
      </c>
      <c r="J41" s="9">
        <v>1083532.8307632452</v>
      </c>
      <c r="K41" s="181">
        <v>39141</v>
      </c>
      <c r="L41" s="178">
        <v>0.02</v>
      </c>
      <c r="M41" s="181" t="s">
        <v>278</v>
      </c>
      <c r="N41" s="181" t="s">
        <v>164</v>
      </c>
      <c r="O41" s="179">
        <v>181</v>
      </c>
      <c r="P41" s="182">
        <v>39052</v>
      </c>
      <c r="Q41" s="179">
        <v>168</v>
      </c>
      <c r="R41" s="182">
        <v>39448</v>
      </c>
      <c r="S41" s="182">
        <v>44531</v>
      </c>
      <c r="T41" s="183" t="s">
        <v>17</v>
      </c>
      <c r="U41" s="183" t="s">
        <v>46</v>
      </c>
      <c r="V41" s="183" t="s">
        <v>43</v>
      </c>
      <c r="W41" s="834"/>
      <c r="X41" s="749" t="s">
        <v>3</v>
      </c>
      <c r="Y41" s="747">
        <f>+'[24]Evolución en pesos'!$N$68</f>
        <v>773952.0307632458</v>
      </c>
      <c r="Z41" s="544">
        <f>+Y41*$Z$8</f>
        <v>3331089.54040501</v>
      </c>
      <c r="AA41" s="744">
        <f>+'[24]Evolución en pesos'!$N$116</f>
        <v>464371.2300000009</v>
      </c>
      <c r="AB41" s="544">
        <f>+AA41*$AB$8</f>
        <v>4179341.070000008</v>
      </c>
    </row>
    <row r="42" spans="1:28" ht="12.75">
      <c r="A42" s="17">
        <f t="shared" si="0"/>
        <v>30</v>
      </c>
      <c r="B42" s="17">
        <v>10</v>
      </c>
      <c r="C42" s="8" t="s">
        <v>145</v>
      </c>
      <c r="D42" s="7" t="s">
        <v>3</v>
      </c>
      <c r="E42" s="19" t="s">
        <v>192</v>
      </c>
      <c r="F42" s="15" t="s">
        <v>97</v>
      </c>
      <c r="G42" s="4" t="s">
        <v>57</v>
      </c>
      <c r="H42" s="11">
        <v>906</v>
      </c>
      <c r="I42" s="16" t="s">
        <v>104</v>
      </c>
      <c r="J42" s="5">
        <v>6600000</v>
      </c>
      <c r="K42" s="6">
        <v>39727</v>
      </c>
      <c r="L42" s="4">
        <v>0.12</v>
      </c>
      <c r="M42" s="6" t="s">
        <v>278</v>
      </c>
      <c r="N42" s="6" t="s">
        <v>162</v>
      </c>
      <c r="O42" s="11">
        <v>60</v>
      </c>
      <c r="P42" s="142">
        <v>39995</v>
      </c>
      <c r="Q42" s="18">
        <v>54</v>
      </c>
      <c r="R42" s="142">
        <f>+P42+(7*30)</f>
        <v>40205</v>
      </c>
      <c r="S42" s="142">
        <f>+R42+((Q42-1)*30)</f>
        <v>41795</v>
      </c>
      <c r="T42" s="3" t="s">
        <v>154</v>
      </c>
      <c r="U42" s="3" t="s">
        <v>58</v>
      </c>
      <c r="V42" s="3" t="s">
        <v>171</v>
      </c>
      <c r="W42" s="834"/>
      <c r="X42" s="553" t="s">
        <v>3</v>
      </c>
      <c r="Y42" s="748">
        <f>+'[25]Evolución'!$M$39</f>
        <v>4112837.500000002</v>
      </c>
      <c r="Z42" s="544">
        <f>+Y42</f>
        <v>4112837.500000002</v>
      </c>
      <c r="AA42" s="544">
        <f>+'[25]Evolución'!$M$69</f>
        <v>1.367880031466484E-09</v>
      </c>
      <c r="AB42" s="544">
        <f>+AA42</f>
        <v>1.367880031466484E-09</v>
      </c>
    </row>
    <row r="43" spans="1:28" ht="12.75">
      <c r="A43" s="17">
        <f t="shared" si="0"/>
        <v>31</v>
      </c>
      <c r="B43" s="17">
        <v>10</v>
      </c>
      <c r="C43" s="8" t="s">
        <v>309</v>
      </c>
      <c r="D43" s="7" t="s">
        <v>3</v>
      </c>
      <c r="E43" s="19"/>
      <c r="F43" s="15" t="s">
        <v>317</v>
      </c>
      <c r="G43" s="4" t="s">
        <v>315</v>
      </c>
      <c r="H43" s="11" t="s">
        <v>39</v>
      </c>
      <c r="I43" s="16" t="s">
        <v>104</v>
      </c>
      <c r="J43" s="5">
        <v>8000000</v>
      </c>
      <c r="K43" s="6">
        <v>40479</v>
      </c>
      <c r="L43" s="4" t="s">
        <v>306</v>
      </c>
      <c r="M43" s="6" t="s">
        <v>278</v>
      </c>
      <c r="N43" s="6" t="s">
        <v>162</v>
      </c>
      <c r="O43" s="11">
        <v>36</v>
      </c>
      <c r="P43" s="142">
        <v>40511</v>
      </c>
      <c r="Q43" s="18">
        <v>30</v>
      </c>
      <c r="R43" s="142">
        <f>+P43+(7*30)</f>
        <v>40721</v>
      </c>
      <c r="S43" s="142">
        <f>+R43+((Q43-1)*30)</f>
        <v>41591</v>
      </c>
      <c r="T43" s="3" t="s">
        <v>307</v>
      </c>
      <c r="U43" s="3" t="s">
        <v>46</v>
      </c>
      <c r="V43" s="3" t="s">
        <v>308</v>
      </c>
      <c r="W43" s="834"/>
      <c r="X43" s="553" t="s">
        <v>3</v>
      </c>
      <c r="Y43" s="748">
        <f>+'[7]Evolución'!$M$22</f>
        <v>6146713.030000001</v>
      </c>
      <c r="Z43" s="544">
        <f>+Y43</f>
        <v>6146713.030000001</v>
      </c>
      <c r="AA43" s="544">
        <f>+'[7]Evolución'!$M$44</f>
        <v>0</v>
      </c>
      <c r="AB43" s="544">
        <f>+AA43</f>
        <v>0</v>
      </c>
    </row>
    <row r="44" spans="1:28" ht="12.75">
      <c r="A44" s="17">
        <f t="shared" si="0"/>
        <v>32</v>
      </c>
      <c r="B44" s="17">
        <v>10</v>
      </c>
      <c r="C44" s="8" t="s">
        <v>480</v>
      </c>
      <c r="D44" s="7" t="s">
        <v>3</v>
      </c>
      <c r="E44" s="19"/>
      <c r="F44" s="15" t="s">
        <v>483</v>
      </c>
      <c r="G44" s="4"/>
      <c r="H44" s="11"/>
      <c r="I44" s="16"/>
      <c r="J44" s="5">
        <v>10000000</v>
      </c>
      <c r="K44" s="6">
        <v>41444</v>
      </c>
      <c r="L44" s="4" t="s">
        <v>481</v>
      </c>
      <c r="M44" s="6" t="s">
        <v>278</v>
      </c>
      <c r="N44" s="6" t="s">
        <v>162</v>
      </c>
      <c r="O44" s="11">
        <v>60</v>
      </c>
      <c r="P44" s="142">
        <v>41456</v>
      </c>
      <c r="Q44" s="18">
        <v>54</v>
      </c>
      <c r="R44" s="142">
        <v>41640</v>
      </c>
      <c r="S44" s="142">
        <v>43252</v>
      </c>
      <c r="T44" s="3" t="str">
        <f>+'[22]DATOS'!T42</f>
        <v>N° 1386/12</v>
      </c>
      <c r="U44" s="3" t="str">
        <f>+'[22]DATOS'!U42</f>
        <v>S01 : 0249746</v>
      </c>
      <c r="V44" s="3" t="str">
        <f>+'[22]DATOS'!V42</f>
        <v>Nota 060/13</v>
      </c>
      <c r="W44" s="834"/>
      <c r="X44" s="553" t="s">
        <v>3</v>
      </c>
      <c r="Y44" s="748"/>
      <c r="Z44" s="544"/>
      <c r="AA44" s="544">
        <f>+'[10]Evolución'!$M$38</f>
        <v>6525096.17</v>
      </c>
      <c r="AB44" s="544">
        <f>+AA44</f>
        <v>6525096.17</v>
      </c>
    </row>
    <row r="45" spans="1:28" ht="13.5" thickBot="1">
      <c r="A45" s="479"/>
      <c r="B45" s="479">
        <v>10</v>
      </c>
      <c r="C45" s="894" t="s">
        <v>492</v>
      </c>
      <c r="D45" s="481" t="s">
        <v>3</v>
      </c>
      <c r="E45" s="482"/>
      <c r="F45" s="483" t="s">
        <v>484</v>
      </c>
      <c r="G45" s="484"/>
      <c r="H45" s="485"/>
      <c r="I45" s="486"/>
      <c r="J45" s="487"/>
      <c r="K45" s="488"/>
      <c r="L45" s="484">
        <v>0.095</v>
      </c>
      <c r="M45" s="488" t="s">
        <v>278</v>
      </c>
      <c r="N45" s="488" t="s">
        <v>164</v>
      </c>
      <c r="O45" s="485">
        <v>60</v>
      </c>
      <c r="P45" s="489">
        <v>41518</v>
      </c>
      <c r="Q45" s="490">
        <v>60</v>
      </c>
      <c r="R45" s="489">
        <v>41518</v>
      </c>
      <c r="S45" s="489">
        <v>43313</v>
      </c>
      <c r="T45" s="491"/>
      <c r="U45" s="491"/>
      <c r="V45" s="491"/>
      <c r="W45" s="837"/>
      <c r="X45" s="705" t="s">
        <v>3</v>
      </c>
      <c r="Y45" s="760"/>
      <c r="Z45" s="759"/>
      <c r="AA45" s="759">
        <f>+'[52]Evolución'!$M$33</f>
        <v>2181083.0999999964</v>
      </c>
      <c r="AB45" s="759">
        <f>+AA45</f>
        <v>2181083.0999999964</v>
      </c>
    </row>
    <row r="46" spans="1:28" ht="13.5" thickBot="1">
      <c r="A46" s="766">
        <f>+A44+1</f>
        <v>33</v>
      </c>
      <c r="B46" s="766">
        <v>11.1</v>
      </c>
      <c r="C46" s="767" t="s">
        <v>126</v>
      </c>
      <c r="D46" s="768" t="s">
        <v>5</v>
      </c>
      <c r="E46" s="769" t="s">
        <v>199</v>
      </c>
      <c r="F46" s="835" t="s">
        <v>97</v>
      </c>
      <c r="G46" s="770" t="s">
        <v>77</v>
      </c>
      <c r="H46" s="771">
        <v>906</v>
      </c>
      <c r="I46" s="772" t="s">
        <v>104</v>
      </c>
      <c r="J46" s="773">
        <v>4798000</v>
      </c>
      <c r="K46" s="774">
        <v>39752</v>
      </c>
      <c r="L46" s="770">
        <v>0.12</v>
      </c>
      <c r="M46" s="774" t="s">
        <v>278</v>
      </c>
      <c r="N46" s="774" t="s">
        <v>162</v>
      </c>
      <c r="O46" s="771">
        <v>60</v>
      </c>
      <c r="P46" s="775">
        <v>39995</v>
      </c>
      <c r="Q46" s="776">
        <v>54</v>
      </c>
      <c r="R46" s="775">
        <f>+P46+(7*30)</f>
        <v>40205</v>
      </c>
      <c r="S46" s="775">
        <f>+R46+((Q46-1)*30)</f>
        <v>41795</v>
      </c>
      <c r="T46" s="777" t="s">
        <v>34</v>
      </c>
      <c r="U46" s="836" t="s">
        <v>45</v>
      </c>
      <c r="V46" s="777" t="s">
        <v>205</v>
      </c>
      <c r="X46" s="768" t="s">
        <v>5</v>
      </c>
      <c r="Y46" s="778">
        <f>+'[23]Evolución'!$M$41</f>
        <v>3021425.7199999997</v>
      </c>
      <c r="Z46" s="773">
        <f>+Y46</f>
        <v>3021425.7199999997</v>
      </c>
      <c r="AA46" s="773">
        <f>+'[23]Evolución'!$M$71</f>
        <v>-1.6152625903487206E-09</v>
      </c>
      <c r="AB46" s="773">
        <f>+AA46</f>
        <v>-1.6152625903487206E-09</v>
      </c>
    </row>
    <row r="47" spans="1:28" ht="12.75">
      <c r="A47" s="391">
        <f>+A46+1</f>
        <v>34</v>
      </c>
      <c r="B47" s="454">
        <v>12.1</v>
      </c>
      <c r="C47" s="455" t="s">
        <v>127</v>
      </c>
      <c r="D47" s="456" t="s">
        <v>7</v>
      </c>
      <c r="E47" s="457"/>
      <c r="F47" s="457" t="s">
        <v>167</v>
      </c>
      <c r="G47" s="458"/>
      <c r="H47" s="459">
        <v>361</v>
      </c>
      <c r="I47" s="460" t="s">
        <v>105</v>
      </c>
      <c r="J47" s="461">
        <v>14443.56</v>
      </c>
      <c r="K47" s="462">
        <v>39936</v>
      </c>
      <c r="L47" s="458">
        <v>0.0776</v>
      </c>
      <c r="M47" s="462" t="s">
        <v>279</v>
      </c>
      <c r="N47" s="462" t="s">
        <v>164</v>
      </c>
      <c r="O47" s="459">
        <v>43</v>
      </c>
      <c r="P47" s="463">
        <v>36510</v>
      </c>
      <c r="Q47" s="459">
        <v>40</v>
      </c>
      <c r="R47" s="463">
        <v>36785</v>
      </c>
      <c r="S47" s="463">
        <v>40345</v>
      </c>
      <c r="T47" s="464"/>
      <c r="U47" s="464" t="s">
        <v>46</v>
      </c>
      <c r="V47" s="464" t="s">
        <v>44</v>
      </c>
      <c r="W47" s="850"/>
      <c r="X47" s="456" t="s">
        <v>7</v>
      </c>
      <c r="Y47" s="851">
        <v>0</v>
      </c>
      <c r="Z47" s="398">
        <f>+Y47*$Z$8</f>
        <v>0</v>
      </c>
      <c r="AA47" s="461">
        <v>0</v>
      </c>
      <c r="AB47" s="398">
        <f>+AA47*$AB$8</f>
        <v>0</v>
      </c>
    </row>
    <row r="48" spans="1:28" ht="12.75">
      <c r="A48" s="175">
        <f>+A47+1</f>
        <v>35</v>
      </c>
      <c r="B48" s="175">
        <v>12.15</v>
      </c>
      <c r="C48" s="176" t="s">
        <v>130</v>
      </c>
      <c r="D48" s="177" t="s">
        <v>7</v>
      </c>
      <c r="E48" s="20"/>
      <c r="F48" s="20" t="s">
        <v>168</v>
      </c>
      <c r="G48" s="178" t="s">
        <v>175</v>
      </c>
      <c r="H48" s="179">
        <v>361</v>
      </c>
      <c r="I48" s="180" t="s">
        <v>105</v>
      </c>
      <c r="J48" s="9">
        <v>1082651.1086901934</v>
      </c>
      <c r="K48" s="181">
        <v>37888</v>
      </c>
      <c r="L48" s="178">
        <v>0.0776</v>
      </c>
      <c r="M48" s="181" t="s">
        <v>279</v>
      </c>
      <c r="N48" s="181" t="s">
        <v>164</v>
      </c>
      <c r="O48" s="179">
        <v>28</v>
      </c>
      <c r="P48" s="182">
        <v>38272</v>
      </c>
      <c r="Q48" s="179">
        <v>27</v>
      </c>
      <c r="R48" s="182">
        <v>38364</v>
      </c>
      <c r="S48" s="182">
        <f>+R48+365*6.5</f>
        <v>40736.5</v>
      </c>
      <c r="T48" s="183" t="s">
        <v>35</v>
      </c>
      <c r="U48" s="183" t="s">
        <v>46</v>
      </c>
      <c r="V48" s="183" t="s">
        <v>44</v>
      </c>
      <c r="W48" s="852"/>
      <c r="X48" s="177" t="s">
        <v>7</v>
      </c>
      <c r="Y48" s="853">
        <f>+'[44]Evolución'!$N$37</f>
        <v>203558.92869019302</v>
      </c>
      <c r="Z48" s="5">
        <f>+Y48*$Z$8</f>
        <v>876117.6290825908</v>
      </c>
      <c r="AA48" s="9">
        <v>0</v>
      </c>
      <c r="AB48" s="5">
        <f>+AA48*$AB$8</f>
        <v>0</v>
      </c>
    </row>
    <row r="49" spans="1:28" s="828" customFormat="1" ht="12.75">
      <c r="A49" s="17">
        <f>+A48+1</f>
        <v>36</v>
      </c>
      <c r="B49" s="17">
        <v>12.3</v>
      </c>
      <c r="C49" s="8" t="s">
        <v>129</v>
      </c>
      <c r="D49" s="7" t="s">
        <v>7</v>
      </c>
      <c r="E49" s="19" t="s">
        <v>193</v>
      </c>
      <c r="F49" s="15" t="s">
        <v>97</v>
      </c>
      <c r="G49" s="4" t="s">
        <v>82</v>
      </c>
      <c r="H49" s="11">
        <v>906</v>
      </c>
      <c r="I49" s="16" t="s">
        <v>104</v>
      </c>
      <c r="J49" s="5">
        <v>2500000</v>
      </c>
      <c r="K49" s="6">
        <v>39727</v>
      </c>
      <c r="L49" s="4">
        <v>0.12</v>
      </c>
      <c r="M49" s="6" t="s">
        <v>278</v>
      </c>
      <c r="N49" s="6" t="s">
        <v>162</v>
      </c>
      <c r="O49" s="11">
        <v>60</v>
      </c>
      <c r="P49" s="142">
        <v>39995</v>
      </c>
      <c r="Q49" s="18">
        <v>54</v>
      </c>
      <c r="R49" s="142">
        <f>+P49+(7*30)</f>
        <v>40205</v>
      </c>
      <c r="S49" s="142">
        <f>+R49+((Q49-1)*30)</f>
        <v>41795</v>
      </c>
      <c r="T49" s="3" t="s">
        <v>154</v>
      </c>
      <c r="U49" s="3" t="s">
        <v>85</v>
      </c>
      <c r="V49" s="3" t="s">
        <v>178</v>
      </c>
      <c r="W49" s="852"/>
      <c r="X49" s="7" t="s">
        <v>7</v>
      </c>
      <c r="Y49" s="854">
        <f>+'[21]Evolución'!$M$42</f>
        <v>1562782.1699999997</v>
      </c>
      <c r="Z49" s="5">
        <f>+Y49</f>
        <v>1562782.1699999997</v>
      </c>
      <c r="AA49" s="5">
        <f>+'[21]Evolución'!$M$72</f>
        <v>-8.87666828930378E-10</v>
      </c>
      <c r="AB49" s="5">
        <f>+AA49</f>
        <v>-8.87666828930378E-10</v>
      </c>
    </row>
    <row r="50" spans="1:28" ht="12.75" customHeight="1" thickBot="1">
      <c r="A50" s="479"/>
      <c r="B50" s="479"/>
      <c r="C50" s="480"/>
      <c r="D50" s="481" t="s">
        <v>7</v>
      </c>
      <c r="E50" s="482"/>
      <c r="F50" s="507" t="s">
        <v>484</v>
      </c>
      <c r="G50" s="484"/>
      <c r="H50" s="485"/>
      <c r="I50" s="486"/>
      <c r="J50" s="487"/>
      <c r="K50" s="488"/>
      <c r="L50" s="484">
        <v>0.095</v>
      </c>
      <c r="M50" s="488" t="s">
        <v>278</v>
      </c>
      <c r="N50" s="488" t="s">
        <v>162</v>
      </c>
      <c r="O50" s="485">
        <v>60</v>
      </c>
      <c r="P50" s="142">
        <v>41518</v>
      </c>
      <c r="Q50" s="490">
        <v>60</v>
      </c>
      <c r="R50" s="489">
        <v>41518</v>
      </c>
      <c r="S50" s="489">
        <v>43313</v>
      </c>
      <c r="T50" s="491"/>
      <c r="U50" s="491"/>
      <c r="V50" s="491"/>
      <c r="W50" s="855"/>
      <c r="X50" s="7" t="s">
        <v>7</v>
      </c>
      <c r="Y50" s="829"/>
      <c r="Z50" s="487"/>
      <c r="AA50" s="487"/>
      <c r="AB50" s="487"/>
    </row>
    <row r="51" spans="1:28" ht="12.75">
      <c r="A51" s="391">
        <f>+A49+1</f>
        <v>37</v>
      </c>
      <c r="B51" s="454">
        <v>13.1</v>
      </c>
      <c r="C51" s="455" t="s">
        <v>128</v>
      </c>
      <c r="D51" s="456" t="s">
        <v>93</v>
      </c>
      <c r="E51" s="457"/>
      <c r="F51" s="457" t="s">
        <v>167</v>
      </c>
      <c r="G51" s="458"/>
      <c r="H51" s="459">
        <v>361</v>
      </c>
      <c r="I51" s="460" t="s">
        <v>105</v>
      </c>
      <c r="J51" s="461">
        <v>14443.56</v>
      </c>
      <c r="K51" s="462">
        <v>39936</v>
      </c>
      <c r="L51" s="458">
        <v>0.0776</v>
      </c>
      <c r="M51" s="462" t="s">
        <v>279</v>
      </c>
      <c r="N51" s="462" t="s">
        <v>164</v>
      </c>
      <c r="O51" s="459">
        <v>43</v>
      </c>
      <c r="P51" s="463">
        <v>36510</v>
      </c>
      <c r="Q51" s="459">
        <v>40</v>
      </c>
      <c r="R51" s="463">
        <v>36785</v>
      </c>
      <c r="S51" s="463">
        <v>40345</v>
      </c>
      <c r="T51" s="464"/>
      <c r="U51" s="464"/>
      <c r="V51" s="464" t="s">
        <v>44</v>
      </c>
      <c r="X51" s="761" t="s">
        <v>93</v>
      </c>
      <c r="Y51" s="757">
        <v>0</v>
      </c>
      <c r="Z51" s="745">
        <f>+Y51*$Z$8</f>
        <v>0</v>
      </c>
      <c r="AA51" s="758">
        <v>0</v>
      </c>
      <c r="AB51" s="745">
        <f>+AA51*$AB$8</f>
        <v>0</v>
      </c>
    </row>
    <row r="52" spans="1:28" s="400" customFormat="1" ht="13.5" thickBot="1">
      <c r="A52" s="504">
        <f aca="true" t="shared" si="1" ref="A52:A61">+A51+1</f>
        <v>38</v>
      </c>
      <c r="B52" s="504">
        <v>13</v>
      </c>
      <c r="C52" s="505" t="s">
        <v>333</v>
      </c>
      <c r="D52" s="506" t="s">
        <v>93</v>
      </c>
      <c r="E52" s="507"/>
      <c r="F52" s="507" t="s">
        <v>332</v>
      </c>
      <c r="G52" s="508" t="s">
        <v>351</v>
      </c>
      <c r="H52" s="490"/>
      <c r="I52" s="486" t="s">
        <v>104</v>
      </c>
      <c r="J52" s="487">
        <v>2000000</v>
      </c>
      <c r="K52" s="509"/>
      <c r="L52" s="508">
        <v>0.12</v>
      </c>
      <c r="M52" s="509" t="s">
        <v>278</v>
      </c>
      <c r="N52" s="509"/>
      <c r="O52" s="490">
        <v>30</v>
      </c>
      <c r="P52" s="489">
        <v>40765</v>
      </c>
      <c r="Q52" s="490">
        <v>30</v>
      </c>
      <c r="R52" s="489">
        <v>40765</v>
      </c>
      <c r="S52" s="489">
        <v>41649</v>
      </c>
      <c r="T52" s="510" t="s">
        <v>350</v>
      </c>
      <c r="U52" s="510"/>
      <c r="V52" s="510"/>
      <c r="W52" s="1"/>
      <c r="X52" s="700" t="s">
        <v>93</v>
      </c>
      <c r="Y52" s="760">
        <f>+'[6]Evolución'!$M$13</f>
        <v>1706185.0999999999</v>
      </c>
      <c r="Z52" s="759">
        <f aca="true" t="shared" si="2" ref="Z52:Z71">+Y52</f>
        <v>1706185.0999999999</v>
      </c>
      <c r="AA52" s="759">
        <f>+'[6]Evolución'!$M$38</f>
        <v>-3.2014213502407074E-10</v>
      </c>
      <c r="AB52" s="759">
        <f>+AA52</f>
        <v>-3.2014213502407074E-10</v>
      </c>
    </row>
    <row r="53" spans="1:28" ht="12.75">
      <c r="A53" s="391">
        <f t="shared" si="1"/>
        <v>39</v>
      </c>
      <c r="B53" s="391">
        <v>14.1</v>
      </c>
      <c r="C53" s="392" t="s">
        <v>131</v>
      </c>
      <c r="D53" s="393" t="s">
        <v>12</v>
      </c>
      <c r="E53" s="393"/>
      <c r="F53" s="503" t="s">
        <v>133</v>
      </c>
      <c r="G53" s="493"/>
      <c r="H53" s="396" t="s">
        <v>39</v>
      </c>
      <c r="I53" s="397" t="s">
        <v>104</v>
      </c>
      <c r="J53" s="398"/>
      <c r="K53" s="492"/>
      <c r="L53" s="493"/>
      <c r="M53" s="492"/>
      <c r="N53" s="492"/>
      <c r="O53" s="396"/>
      <c r="P53" s="495"/>
      <c r="Q53" s="496"/>
      <c r="R53" s="495"/>
      <c r="S53" s="495"/>
      <c r="T53" s="497"/>
      <c r="U53" s="498"/>
      <c r="V53" s="497" t="s">
        <v>44</v>
      </c>
      <c r="X53" s="683" t="s">
        <v>12</v>
      </c>
      <c r="Y53" s="746"/>
      <c r="Z53" s="745">
        <f t="shared" si="2"/>
        <v>0</v>
      </c>
      <c r="AA53" s="745"/>
      <c r="AB53" s="745">
        <f>+AA53</f>
        <v>0</v>
      </c>
    </row>
    <row r="54" spans="1:28" ht="12.75">
      <c r="A54" s="175">
        <f t="shared" si="1"/>
        <v>40</v>
      </c>
      <c r="B54" s="175">
        <v>14.2</v>
      </c>
      <c r="C54" s="176" t="s">
        <v>132</v>
      </c>
      <c r="D54" s="177" t="s">
        <v>12</v>
      </c>
      <c r="E54" s="20"/>
      <c r="F54" s="20" t="s">
        <v>165</v>
      </c>
      <c r="G54" s="178" t="s">
        <v>53</v>
      </c>
      <c r="H54" s="179">
        <v>361</v>
      </c>
      <c r="I54" s="180" t="s">
        <v>105</v>
      </c>
      <c r="J54" s="9">
        <v>1732864.4333385753</v>
      </c>
      <c r="K54" s="181">
        <v>39344</v>
      </c>
      <c r="L54" s="178">
        <v>0.02</v>
      </c>
      <c r="M54" s="181" t="s">
        <v>278</v>
      </c>
      <c r="N54" s="181" t="s">
        <v>164</v>
      </c>
      <c r="O54" s="179">
        <v>181</v>
      </c>
      <c r="P54" s="182">
        <v>39052</v>
      </c>
      <c r="Q54" s="179">
        <v>168</v>
      </c>
      <c r="R54" s="182">
        <v>39448</v>
      </c>
      <c r="S54" s="182">
        <v>44531</v>
      </c>
      <c r="T54" s="183" t="s">
        <v>29</v>
      </c>
      <c r="U54" s="183" t="s">
        <v>45</v>
      </c>
      <c r="V54" s="183" t="s">
        <v>176</v>
      </c>
      <c r="X54" s="749" t="s">
        <v>12</v>
      </c>
      <c r="Y54" s="747">
        <f>+'[18]Evolución en pesos'!$N$68</f>
        <v>928073.3978125027</v>
      </c>
      <c r="Z54" s="544">
        <f>+Y54*$Z$8</f>
        <v>3994427.904185012</v>
      </c>
      <c r="AA54" s="744">
        <f>+'[18]Evolución en pesos'!$N$116</f>
        <v>556844.0400000011</v>
      </c>
      <c r="AB54" s="544">
        <f>+AA54*$AB$8</f>
        <v>5011596.36000001</v>
      </c>
    </row>
    <row r="55" spans="1:28" ht="12.75">
      <c r="A55" s="17">
        <f t="shared" si="1"/>
        <v>41</v>
      </c>
      <c r="B55" s="17">
        <v>14.3</v>
      </c>
      <c r="C55" s="8" t="s">
        <v>300</v>
      </c>
      <c r="D55" s="7" t="s">
        <v>12</v>
      </c>
      <c r="E55" s="19" t="s">
        <v>194</v>
      </c>
      <c r="F55" s="15" t="s">
        <v>97</v>
      </c>
      <c r="G55" s="4" t="s">
        <v>79</v>
      </c>
      <c r="H55" s="11">
        <v>906</v>
      </c>
      <c r="I55" s="16" t="s">
        <v>104</v>
      </c>
      <c r="J55" s="5">
        <v>4500000</v>
      </c>
      <c r="K55" s="6">
        <v>39727</v>
      </c>
      <c r="L55" s="4">
        <v>0.12</v>
      </c>
      <c r="M55" s="6" t="s">
        <v>278</v>
      </c>
      <c r="N55" s="6" t="s">
        <v>162</v>
      </c>
      <c r="O55" s="11">
        <v>60</v>
      </c>
      <c r="P55" s="142">
        <v>39995</v>
      </c>
      <c r="Q55" s="18">
        <v>54</v>
      </c>
      <c r="R55" s="142">
        <f>+P55+(7*30)</f>
        <v>40205</v>
      </c>
      <c r="S55" s="142">
        <f>+R55+((Q55-1)*30)</f>
        <v>41795</v>
      </c>
      <c r="T55" s="3" t="s">
        <v>154</v>
      </c>
      <c r="U55" s="3" t="s">
        <v>83</v>
      </c>
      <c r="V55" s="3" t="s">
        <v>176</v>
      </c>
      <c r="X55" s="553" t="s">
        <v>12</v>
      </c>
      <c r="Y55" s="748">
        <f>+'[19]Evolución'!$M$45</f>
        <v>2919390.989999999</v>
      </c>
      <c r="Z55" s="544">
        <f t="shared" si="2"/>
        <v>2919390.989999999</v>
      </c>
      <c r="AA55" s="544">
        <f>+'[19]Evolución'!$M$75</f>
        <v>-1.1496013030409813E-09</v>
      </c>
      <c r="AB55" s="544">
        <f>+AA55</f>
        <v>-1.1496013030409813E-09</v>
      </c>
    </row>
    <row r="56" spans="1:28" ht="12.75">
      <c r="A56" s="386">
        <f t="shared" si="1"/>
        <v>42</v>
      </c>
      <c r="B56" s="386">
        <v>14</v>
      </c>
      <c r="C56" s="387" t="s">
        <v>353</v>
      </c>
      <c r="D56" s="134" t="s">
        <v>12</v>
      </c>
      <c r="E56" s="388"/>
      <c r="F56" s="389" t="s">
        <v>354</v>
      </c>
      <c r="G56" s="127"/>
      <c r="H56" s="128"/>
      <c r="I56" s="135"/>
      <c r="J56" s="390">
        <f>+'[54]Evolución'!$M$8</f>
        <v>2500000</v>
      </c>
      <c r="K56" s="126"/>
      <c r="L56" s="127"/>
      <c r="M56" s="126"/>
      <c r="N56" s="126"/>
      <c r="O56" s="128"/>
      <c r="P56" s="513"/>
      <c r="Q56" s="129"/>
      <c r="R56" s="513"/>
      <c r="S56" s="513"/>
      <c r="T56" s="514"/>
      <c r="U56" s="514"/>
      <c r="V56" s="514"/>
      <c r="X56" s="553" t="s">
        <v>12</v>
      </c>
      <c r="Y56" s="748">
        <f>+'[54]Evolución'!$M$9</f>
        <v>2500000</v>
      </c>
      <c r="Z56" s="544">
        <f t="shared" si="2"/>
        <v>2500000</v>
      </c>
      <c r="AA56" s="544">
        <f>+'[54]Evolución'!$M$17</f>
        <v>970669.6999999995</v>
      </c>
      <c r="AB56" s="544">
        <f>+AA56</f>
        <v>970669.6999999995</v>
      </c>
    </row>
    <row r="57" spans="1:28" ht="13.5" thickBot="1">
      <c r="A57" s="479">
        <f t="shared" si="1"/>
        <v>43</v>
      </c>
      <c r="B57" s="479">
        <v>14</v>
      </c>
      <c r="C57" s="480" t="s">
        <v>334</v>
      </c>
      <c r="D57" s="481" t="s">
        <v>12</v>
      </c>
      <c r="E57" s="482"/>
      <c r="F57" s="507" t="s">
        <v>332</v>
      </c>
      <c r="G57" s="484" t="s">
        <v>410</v>
      </c>
      <c r="H57" s="485"/>
      <c r="I57" s="486" t="s">
        <v>104</v>
      </c>
      <c r="J57" s="487">
        <v>11500000</v>
      </c>
      <c r="K57" s="488">
        <v>40857</v>
      </c>
      <c r="L57" s="484" t="s">
        <v>306</v>
      </c>
      <c r="M57" s="488" t="s">
        <v>278</v>
      </c>
      <c r="N57" s="488" t="s">
        <v>162</v>
      </c>
      <c r="O57" s="485">
        <v>60</v>
      </c>
      <c r="P57" s="489">
        <v>40887</v>
      </c>
      <c r="Q57" s="490">
        <v>54</v>
      </c>
      <c r="R57" s="489">
        <v>41071</v>
      </c>
      <c r="S57" s="489">
        <v>42684</v>
      </c>
      <c r="T57" s="491" t="s">
        <v>411</v>
      </c>
      <c r="U57" s="491"/>
      <c r="V57" s="491" t="s">
        <v>412</v>
      </c>
      <c r="X57" s="705" t="s">
        <v>12</v>
      </c>
      <c r="Y57" s="760">
        <f>+'[53]Evolución'!$M$9</f>
        <v>11500000</v>
      </c>
      <c r="Z57" s="759">
        <f t="shared" si="2"/>
        <v>11500000</v>
      </c>
      <c r="AA57" s="759">
        <f>+'[53]Evolución'!$M$57</f>
        <v>3019899.8400000026</v>
      </c>
      <c r="AB57" s="544">
        <f>+AA57</f>
        <v>3019899.8400000026</v>
      </c>
    </row>
    <row r="58" spans="1:28" ht="12.75">
      <c r="A58" s="465">
        <f t="shared" si="1"/>
        <v>44</v>
      </c>
      <c r="B58" s="465">
        <v>15.1</v>
      </c>
      <c r="C58" s="466" t="s">
        <v>136</v>
      </c>
      <c r="D58" s="467" t="s">
        <v>4</v>
      </c>
      <c r="E58" s="467"/>
      <c r="F58" s="468" t="s">
        <v>102</v>
      </c>
      <c r="G58" s="469" t="s">
        <v>89</v>
      </c>
      <c r="H58" s="470" t="s">
        <v>39</v>
      </c>
      <c r="I58" s="471" t="s">
        <v>104</v>
      </c>
      <c r="J58" s="472">
        <v>3200000</v>
      </c>
      <c r="K58" s="473">
        <v>39161</v>
      </c>
      <c r="L58" s="474" t="s">
        <v>203</v>
      </c>
      <c r="M58" s="473" t="s">
        <v>278</v>
      </c>
      <c r="N58" s="473" t="s">
        <v>162</v>
      </c>
      <c r="O58" s="470">
        <v>48</v>
      </c>
      <c r="P58" s="475">
        <v>39191</v>
      </c>
      <c r="Q58" s="476">
        <v>48</v>
      </c>
      <c r="R58" s="475">
        <v>39191</v>
      </c>
      <c r="S58" s="475">
        <v>40623</v>
      </c>
      <c r="T58" s="477" t="s">
        <v>23</v>
      </c>
      <c r="U58" s="478" t="s">
        <v>46</v>
      </c>
      <c r="V58" s="477" t="s">
        <v>43</v>
      </c>
      <c r="W58" s="850"/>
      <c r="X58" s="683" t="s">
        <v>4</v>
      </c>
      <c r="Y58" s="746">
        <f>+'[43]Evolución'!$K$50</f>
        <v>-1.280568540096283E-09</v>
      </c>
      <c r="Z58" s="745">
        <f t="shared" si="2"/>
        <v>-1.280568540096283E-09</v>
      </c>
      <c r="AA58" s="745">
        <v>0</v>
      </c>
      <c r="AB58" s="544">
        <f>+AA58</f>
        <v>0</v>
      </c>
    </row>
    <row r="59" spans="1:28" ht="12.75">
      <c r="A59" s="175">
        <f t="shared" si="1"/>
        <v>45</v>
      </c>
      <c r="B59" s="175">
        <v>15.2</v>
      </c>
      <c r="C59" s="176" t="s">
        <v>134</v>
      </c>
      <c r="D59" s="177" t="s">
        <v>4</v>
      </c>
      <c r="E59" s="20"/>
      <c r="F59" s="20" t="s">
        <v>165</v>
      </c>
      <c r="G59" s="178" t="s">
        <v>54</v>
      </c>
      <c r="H59" s="179">
        <v>361</v>
      </c>
      <c r="I59" s="180" t="s">
        <v>105</v>
      </c>
      <c r="J59" s="9">
        <v>1299302.5678125</v>
      </c>
      <c r="K59" s="181">
        <v>39262</v>
      </c>
      <c r="L59" s="178">
        <v>0.02</v>
      </c>
      <c r="M59" s="181" t="s">
        <v>278</v>
      </c>
      <c r="N59" s="181" t="s">
        <v>164</v>
      </c>
      <c r="O59" s="179">
        <v>181</v>
      </c>
      <c r="P59" s="182">
        <v>39052</v>
      </c>
      <c r="Q59" s="179">
        <v>168</v>
      </c>
      <c r="R59" s="182">
        <v>39448</v>
      </c>
      <c r="S59" s="182">
        <v>44531</v>
      </c>
      <c r="T59" s="183" t="s">
        <v>30</v>
      </c>
      <c r="U59" s="183" t="s">
        <v>45</v>
      </c>
      <c r="V59" s="183" t="s">
        <v>177</v>
      </c>
      <c r="W59" s="852"/>
      <c r="X59" s="749" t="s">
        <v>4</v>
      </c>
      <c r="Y59" s="747">
        <f>+'[18]Evolución en pesos'!$N$68</f>
        <v>928073.3978125027</v>
      </c>
      <c r="Z59" s="544">
        <f>+Y59*$Z$8</f>
        <v>3994427.904185012</v>
      </c>
      <c r="AA59" s="744">
        <f>+'[18]Evolución en pesos'!$N$116</f>
        <v>556844.0400000011</v>
      </c>
      <c r="AB59" s="544">
        <f>+AA59*$AB$8</f>
        <v>5011596.36000001</v>
      </c>
    </row>
    <row r="60" spans="1:28" ht="12.75">
      <c r="A60" s="17">
        <f t="shared" si="1"/>
        <v>46</v>
      </c>
      <c r="B60" s="17">
        <v>15.3</v>
      </c>
      <c r="C60" s="8" t="s">
        <v>135</v>
      </c>
      <c r="D60" s="7" t="s">
        <v>4</v>
      </c>
      <c r="E60" s="19" t="s">
        <v>195</v>
      </c>
      <c r="F60" s="15" t="s">
        <v>97</v>
      </c>
      <c r="G60" s="4" t="s">
        <v>81</v>
      </c>
      <c r="H60" s="11">
        <v>906</v>
      </c>
      <c r="I60" s="16" t="s">
        <v>104</v>
      </c>
      <c r="J60" s="5">
        <v>3075000</v>
      </c>
      <c r="K60" s="6">
        <v>39727</v>
      </c>
      <c r="L60" s="4">
        <v>0.12</v>
      </c>
      <c r="M60" s="6" t="s">
        <v>278</v>
      </c>
      <c r="N60" s="6" t="s">
        <v>162</v>
      </c>
      <c r="O60" s="11">
        <v>60</v>
      </c>
      <c r="P60" s="142">
        <v>39995</v>
      </c>
      <c r="Q60" s="18">
        <v>54</v>
      </c>
      <c r="R60" s="142">
        <f>+P60+(7*30)</f>
        <v>40205</v>
      </c>
      <c r="S60" s="142">
        <f>+R60+((Q60-1)*30)</f>
        <v>41795</v>
      </c>
      <c r="T60" s="3" t="s">
        <v>154</v>
      </c>
      <c r="U60" s="3" t="s">
        <v>84</v>
      </c>
      <c r="V60" s="3" t="s">
        <v>177</v>
      </c>
      <c r="W60" s="852"/>
      <c r="X60" s="553" t="s">
        <v>4</v>
      </c>
      <c r="Y60" s="748">
        <f>+'[20]Evolución'!$M$40</f>
        <v>1909099.199999999</v>
      </c>
      <c r="Z60" s="544">
        <f t="shared" si="2"/>
        <v>1909099.199999999</v>
      </c>
      <c r="AA60" s="544">
        <f>+'[20]Evolución'!$M$70</f>
        <v>-8.294591680169106E-10</v>
      </c>
      <c r="AB60" s="544">
        <f>+AA60</f>
        <v>-8.294591680169106E-10</v>
      </c>
    </row>
    <row r="61" spans="1:28" ht="12.75">
      <c r="A61" s="17">
        <f t="shared" si="1"/>
        <v>47</v>
      </c>
      <c r="B61" s="17">
        <v>15</v>
      </c>
      <c r="C61" s="8" t="s">
        <v>335</v>
      </c>
      <c r="D61" s="7" t="s">
        <v>4</v>
      </c>
      <c r="E61" s="19"/>
      <c r="F61" s="856" t="s">
        <v>332</v>
      </c>
      <c r="G61" s="4" t="s">
        <v>357</v>
      </c>
      <c r="H61" s="11"/>
      <c r="I61" s="16" t="s">
        <v>104</v>
      </c>
      <c r="J61" s="5">
        <v>4500000</v>
      </c>
      <c r="K61" s="6"/>
      <c r="L61" s="4" t="s">
        <v>306</v>
      </c>
      <c r="M61" s="6" t="s">
        <v>278</v>
      </c>
      <c r="N61" s="6" t="s">
        <v>162</v>
      </c>
      <c r="O61" s="11">
        <v>36</v>
      </c>
      <c r="P61" s="142" t="s">
        <v>359</v>
      </c>
      <c r="Q61" s="18">
        <v>36</v>
      </c>
      <c r="R61" s="142" t="s">
        <v>359</v>
      </c>
      <c r="S61" s="142">
        <v>41852</v>
      </c>
      <c r="T61" s="3" t="s">
        <v>358</v>
      </c>
      <c r="U61" s="3" t="s">
        <v>356</v>
      </c>
      <c r="V61" s="3"/>
      <c r="W61" s="852"/>
      <c r="X61" s="553" t="s">
        <v>4</v>
      </c>
      <c r="Y61" s="748">
        <f>+'[5]Evolución'!$M$12</f>
        <v>4099246.809999999</v>
      </c>
      <c r="Z61" s="544">
        <f t="shared" si="2"/>
        <v>4099246.809999999</v>
      </c>
      <c r="AA61" s="544">
        <f>+'[5]Evolución'!$M$44</f>
        <v>-6.402842700481415E-10</v>
      </c>
      <c r="AB61" s="544">
        <f>+AA61</f>
        <v>-6.402842700481415E-10</v>
      </c>
    </row>
    <row r="62" spans="1:28" ht="12.75" customHeight="1" thickBot="1">
      <c r="A62" s="479"/>
      <c r="B62" s="479"/>
      <c r="C62" s="480"/>
      <c r="D62" s="481" t="s">
        <v>4</v>
      </c>
      <c r="E62" s="482"/>
      <c r="F62" s="507" t="s">
        <v>484</v>
      </c>
      <c r="G62" s="484"/>
      <c r="H62" s="485"/>
      <c r="I62" s="486"/>
      <c r="J62" s="487"/>
      <c r="K62" s="488"/>
      <c r="L62" s="484">
        <v>0.095</v>
      </c>
      <c r="M62" s="488" t="s">
        <v>278</v>
      </c>
      <c r="N62" s="488" t="s">
        <v>162</v>
      </c>
      <c r="O62" s="485">
        <v>60</v>
      </c>
      <c r="P62" s="142">
        <v>41518</v>
      </c>
      <c r="Q62" s="490">
        <v>60</v>
      </c>
      <c r="R62" s="489">
        <v>41518</v>
      </c>
      <c r="S62" s="489">
        <v>43313</v>
      </c>
      <c r="T62" s="491"/>
      <c r="U62" s="491"/>
      <c r="V62" s="491"/>
      <c r="W62" s="855"/>
      <c r="X62" s="705" t="s">
        <v>4</v>
      </c>
      <c r="Y62" s="760"/>
      <c r="Z62" s="759"/>
      <c r="AA62" s="759"/>
      <c r="AB62" s="759"/>
    </row>
    <row r="63" spans="1:28" ht="12.75">
      <c r="A63" s="465">
        <f>+A61+1</f>
        <v>48</v>
      </c>
      <c r="B63" s="465">
        <v>16.1</v>
      </c>
      <c r="C63" s="466" t="s">
        <v>137</v>
      </c>
      <c r="D63" s="467" t="s">
        <v>10</v>
      </c>
      <c r="E63" s="467"/>
      <c r="F63" s="468" t="s">
        <v>166</v>
      </c>
      <c r="G63" s="469" t="s">
        <v>47</v>
      </c>
      <c r="H63" s="470">
        <v>906</v>
      </c>
      <c r="I63" s="471" t="s">
        <v>104</v>
      </c>
      <c r="J63" s="472">
        <v>639244.4</v>
      </c>
      <c r="K63" s="473">
        <v>39727</v>
      </c>
      <c r="L63" s="474">
        <v>0.06</v>
      </c>
      <c r="M63" s="473" t="s">
        <v>278</v>
      </c>
      <c r="N63" s="473" t="s">
        <v>164</v>
      </c>
      <c r="O63" s="470">
        <v>72</v>
      </c>
      <c r="P63" s="475">
        <v>39478</v>
      </c>
      <c r="Q63" s="476">
        <v>60</v>
      </c>
      <c r="R63" s="475">
        <v>39844</v>
      </c>
      <c r="S63" s="475">
        <v>41639</v>
      </c>
      <c r="T63" s="477" t="s">
        <v>91</v>
      </c>
      <c r="U63" s="575" t="s">
        <v>45</v>
      </c>
      <c r="V63" s="477" t="s">
        <v>172</v>
      </c>
      <c r="X63" s="683" t="s">
        <v>10</v>
      </c>
      <c r="Y63" s="746">
        <f>+'[15]Evolución'!$L$53</f>
        <v>255697.80000000028</v>
      </c>
      <c r="Z63" s="745">
        <f t="shared" si="2"/>
        <v>255697.80000000028</v>
      </c>
      <c r="AA63" s="745">
        <f>+'[15]Evolución'!$L$77</f>
        <v>3.219611244276166E-10</v>
      </c>
      <c r="AB63" s="544">
        <f>+AA63</f>
        <v>3.219611244276166E-10</v>
      </c>
    </row>
    <row r="64" spans="1:28" ht="12.75">
      <c r="A64" s="175">
        <f aca="true" t="shared" si="3" ref="A64:A71">+A63+1</f>
        <v>49</v>
      </c>
      <c r="B64" s="175">
        <v>16.2</v>
      </c>
      <c r="C64" s="176" t="s">
        <v>138</v>
      </c>
      <c r="D64" s="177" t="s">
        <v>10</v>
      </c>
      <c r="E64" s="20"/>
      <c r="F64" s="20" t="s">
        <v>165</v>
      </c>
      <c r="G64" s="178" t="s">
        <v>50</v>
      </c>
      <c r="H64" s="179">
        <v>361</v>
      </c>
      <c r="I64" s="180" t="s">
        <v>105</v>
      </c>
      <c r="J64" s="9">
        <v>367530.83</v>
      </c>
      <c r="K64" s="181">
        <v>39727</v>
      </c>
      <c r="L64" s="178">
        <v>0.02</v>
      </c>
      <c r="M64" s="181" t="s">
        <v>278</v>
      </c>
      <c r="N64" s="181" t="s">
        <v>164</v>
      </c>
      <c r="O64" s="179">
        <v>168</v>
      </c>
      <c r="P64" s="182">
        <v>39448</v>
      </c>
      <c r="Q64" s="179">
        <v>156</v>
      </c>
      <c r="R64" s="182">
        <v>39814</v>
      </c>
      <c r="S64" s="182">
        <v>44531</v>
      </c>
      <c r="T64" s="183" t="s">
        <v>52</v>
      </c>
      <c r="U64" s="183" t="s">
        <v>45</v>
      </c>
      <c r="V64" s="183" t="s">
        <v>172</v>
      </c>
      <c r="X64" s="749" t="s">
        <v>10</v>
      </c>
      <c r="Y64" s="747">
        <f>+'[16]Evolución en pesos'!$N$55</f>
        <v>282715.910000001</v>
      </c>
      <c r="Z64" s="544">
        <f>+Y64*$Z$8</f>
        <v>1216809.2766400045</v>
      </c>
      <c r="AA64" s="744">
        <f>+'[16]Evolución en pesos'!$N$103</f>
        <v>169629.48000000033</v>
      </c>
      <c r="AB64" s="544">
        <f>+AA64*$AB$8</f>
        <v>1526665.320000003</v>
      </c>
    </row>
    <row r="65" spans="1:28" ht="12.75">
      <c r="A65" s="17">
        <f t="shared" si="3"/>
        <v>50</v>
      </c>
      <c r="B65" s="17">
        <v>16.3</v>
      </c>
      <c r="C65" s="8" t="s">
        <v>139</v>
      </c>
      <c r="D65" s="7" t="s">
        <v>10</v>
      </c>
      <c r="E65" s="19" t="s">
        <v>196</v>
      </c>
      <c r="F65" s="15" t="s">
        <v>97</v>
      </c>
      <c r="G65" s="4" t="s">
        <v>80</v>
      </c>
      <c r="H65" s="11">
        <v>906</v>
      </c>
      <c r="I65" s="16" t="s">
        <v>104</v>
      </c>
      <c r="J65" s="5">
        <v>2500000</v>
      </c>
      <c r="K65" s="6">
        <v>39752</v>
      </c>
      <c r="L65" s="4">
        <v>0.12</v>
      </c>
      <c r="M65" s="6" t="s">
        <v>278</v>
      </c>
      <c r="N65" s="6" t="s">
        <v>162</v>
      </c>
      <c r="O65" s="11">
        <v>60</v>
      </c>
      <c r="P65" s="142">
        <v>39995</v>
      </c>
      <c r="Q65" s="18">
        <v>54</v>
      </c>
      <c r="R65" s="142">
        <f>+P65+(7*30)</f>
        <v>40205</v>
      </c>
      <c r="S65" s="142">
        <f>+R65+((Q65-1)*30)</f>
        <v>41795</v>
      </c>
      <c r="T65" s="3" t="s">
        <v>34</v>
      </c>
      <c r="U65" s="576" t="s">
        <v>45</v>
      </c>
      <c r="V65" s="3" t="s">
        <v>172</v>
      </c>
      <c r="X65" s="553" t="s">
        <v>10</v>
      </c>
      <c r="Y65" s="748">
        <f>+'[17]Evolución'!$M$39</f>
        <v>1650167.5499999998</v>
      </c>
      <c r="Z65" s="544">
        <f t="shared" si="2"/>
        <v>1650167.5499999998</v>
      </c>
      <c r="AA65" s="544">
        <f>+'[17]Evolución'!$M$70</f>
        <v>1.382431946694851E-10</v>
      </c>
      <c r="AB65" s="544">
        <f>+AA65</f>
        <v>1.382431946694851E-10</v>
      </c>
    </row>
    <row r="66" spans="1:28" ht="13.5" thickBot="1">
      <c r="A66" s="479">
        <f t="shared" si="3"/>
        <v>51</v>
      </c>
      <c r="B66" s="479">
        <v>16</v>
      </c>
      <c r="C66" s="480" t="s">
        <v>336</v>
      </c>
      <c r="D66" s="481" t="s">
        <v>10</v>
      </c>
      <c r="E66" s="482"/>
      <c r="F66" s="507" t="s">
        <v>332</v>
      </c>
      <c r="G66" s="484" t="s">
        <v>414</v>
      </c>
      <c r="H66" s="485"/>
      <c r="I66" s="486" t="s">
        <v>104</v>
      </c>
      <c r="J66" s="487">
        <v>5055000</v>
      </c>
      <c r="K66" s="488">
        <v>40876</v>
      </c>
      <c r="L66" s="484" t="s">
        <v>306</v>
      </c>
      <c r="M66" s="488" t="s">
        <v>278</v>
      </c>
      <c r="N66" s="488" t="s">
        <v>162</v>
      </c>
      <c r="O66" s="485">
        <v>50</v>
      </c>
      <c r="P66" s="489">
        <v>40906</v>
      </c>
      <c r="Q66" s="490">
        <v>50</v>
      </c>
      <c r="R66" s="489">
        <v>40906</v>
      </c>
      <c r="S66" s="489">
        <v>42398</v>
      </c>
      <c r="T66" s="491" t="s">
        <v>415</v>
      </c>
      <c r="U66" s="510"/>
      <c r="V66" s="491" t="s">
        <v>416</v>
      </c>
      <c r="X66" s="705" t="s">
        <v>10</v>
      </c>
      <c r="Y66" s="760">
        <f>+'[2]Evolución'!$M$9</f>
        <v>4981919.5</v>
      </c>
      <c r="Z66" s="759">
        <f t="shared" si="2"/>
        <v>4981919.5</v>
      </c>
      <c r="AA66" s="759">
        <f>+'[2]Evolución'!$M$57</f>
        <v>135344.89000000284</v>
      </c>
      <c r="AB66" s="544">
        <f>+AA66</f>
        <v>135344.89000000284</v>
      </c>
    </row>
    <row r="67" spans="1:28" ht="12.75">
      <c r="A67" s="465">
        <f t="shared" si="3"/>
        <v>52</v>
      </c>
      <c r="B67" s="465">
        <v>17.1</v>
      </c>
      <c r="C67" s="466" t="s">
        <v>140</v>
      </c>
      <c r="D67" s="467" t="s">
        <v>11</v>
      </c>
      <c r="E67" s="467"/>
      <c r="F67" s="468" t="s">
        <v>98</v>
      </c>
      <c r="G67" s="469" t="s">
        <v>87</v>
      </c>
      <c r="H67" s="470">
        <v>906</v>
      </c>
      <c r="I67" s="471" t="s">
        <v>273</v>
      </c>
      <c r="J67" s="472">
        <v>475810</v>
      </c>
      <c r="K67" s="473">
        <v>38133</v>
      </c>
      <c r="L67" s="474">
        <v>0.02</v>
      </c>
      <c r="M67" s="473" t="s">
        <v>278</v>
      </c>
      <c r="N67" s="499" t="s">
        <v>201</v>
      </c>
      <c r="O67" s="470">
        <v>185</v>
      </c>
      <c r="P67" s="475">
        <v>37533</v>
      </c>
      <c r="Q67" s="476">
        <v>156</v>
      </c>
      <c r="R67" s="475">
        <v>38415</v>
      </c>
      <c r="S67" s="475">
        <v>43135</v>
      </c>
      <c r="T67" s="477" t="s">
        <v>32</v>
      </c>
      <c r="U67" s="478" t="s">
        <v>46</v>
      </c>
      <c r="V67" s="477" t="s">
        <v>44</v>
      </c>
      <c r="X67" s="683" t="s">
        <v>11</v>
      </c>
      <c r="Y67" s="746">
        <f>+'[42]Evolución'!$V$115</f>
        <v>638652.41</v>
      </c>
      <c r="Z67" s="745">
        <f t="shared" si="2"/>
        <v>638652.41</v>
      </c>
      <c r="AA67" s="745">
        <f>+'[42]Evolución'!$V$163</f>
        <v>455395.3500000003</v>
      </c>
      <c r="AB67" s="544">
        <f>+AA67</f>
        <v>455395.3500000003</v>
      </c>
    </row>
    <row r="68" spans="1:28" ht="12.75">
      <c r="A68" s="175">
        <f t="shared" si="3"/>
        <v>53</v>
      </c>
      <c r="B68" s="175">
        <v>17.2</v>
      </c>
      <c r="C68" s="176" t="s">
        <v>141</v>
      </c>
      <c r="D68" s="177" t="s">
        <v>11</v>
      </c>
      <c r="E68" s="20"/>
      <c r="F68" s="20" t="s">
        <v>165</v>
      </c>
      <c r="G68" s="178" t="s">
        <v>49</v>
      </c>
      <c r="H68" s="179">
        <v>361</v>
      </c>
      <c r="I68" s="180" t="s">
        <v>105</v>
      </c>
      <c r="J68" s="9">
        <v>4485184.73</v>
      </c>
      <c r="K68" s="181">
        <v>39727</v>
      </c>
      <c r="L68" s="178">
        <v>0.02</v>
      </c>
      <c r="M68" s="181" t="s">
        <v>278</v>
      </c>
      <c r="N68" s="181" t="s">
        <v>164</v>
      </c>
      <c r="O68" s="179">
        <v>168</v>
      </c>
      <c r="P68" s="182">
        <v>39448</v>
      </c>
      <c r="Q68" s="179">
        <v>156</v>
      </c>
      <c r="R68" s="182">
        <v>39814</v>
      </c>
      <c r="S68" s="182">
        <v>44531</v>
      </c>
      <c r="T68" s="183" t="s">
        <v>51</v>
      </c>
      <c r="U68" s="183" t="s">
        <v>45</v>
      </c>
      <c r="V68" s="183" t="s">
        <v>155</v>
      </c>
      <c r="X68" s="749" t="s">
        <v>11</v>
      </c>
      <c r="Y68" s="747">
        <f>+'[12]Evolución en pesos'!$N$55</f>
        <v>3450142.1999999993</v>
      </c>
      <c r="Z68" s="544">
        <f>+Y68*$Z$8</f>
        <v>14849412.028799998</v>
      </c>
      <c r="AA68" s="744">
        <f>+'[12]Evolución en pesos'!$N$103</f>
        <v>2070085.3199999968</v>
      </c>
      <c r="AB68" s="544">
        <f>+AA68*$AB$8</f>
        <v>18630767.879999973</v>
      </c>
    </row>
    <row r="69" spans="1:28" ht="13.5" thickBot="1">
      <c r="A69" s="479">
        <f t="shared" si="3"/>
        <v>54</v>
      </c>
      <c r="B69" s="479">
        <v>17.3</v>
      </c>
      <c r="C69" s="480" t="s">
        <v>142</v>
      </c>
      <c r="D69" s="481" t="s">
        <v>11</v>
      </c>
      <c r="E69" s="482" t="s">
        <v>197</v>
      </c>
      <c r="F69" s="483" t="s">
        <v>97</v>
      </c>
      <c r="G69" s="484" t="s">
        <v>66</v>
      </c>
      <c r="H69" s="485">
        <v>906</v>
      </c>
      <c r="I69" s="486" t="s">
        <v>104</v>
      </c>
      <c r="J69" s="487">
        <v>5000000</v>
      </c>
      <c r="K69" s="488">
        <v>39727</v>
      </c>
      <c r="L69" s="484">
        <v>0.12</v>
      </c>
      <c r="M69" s="488" t="s">
        <v>278</v>
      </c>
      <c r="N69" s="488" t="s">
        <v>162</v>
      </c>
      <c r="O69" s="485">
        <v>60</v>
      </c>
      <c r="P69" s="489">
        <v>39995</v>
      </c>
      <c r="Q69" s="490">
        <v>54</v>
      </c>
      <c r="R69" s="489">
        <f>+P69+(7*30)</f>
        <v>40205</v>
      </c>
      <c r="S69" s="489">
        <f>+R69+((Q69-1)*30)</f>
        <v>41795</v>
      </c>
      <c r="T69" s="491" t="s">
        <v>154</v>
      </c>
      <c r="U69" s="491" t="s">
        <v>67</v>
      </c>
      <c r="V69" s="491" t="s">
        <v>206</v>
      </c>
      <c r="X69" s="705" t="s">
        <v>11</v>
      </c>
      <c r="Y69" s="760">
        <f>+'[14]Evolución'!$M$47</f>
        <v>2300377.5099999993</v>
      </c>
      <c r="Z69" s="759">
        <f t="shared" si="2"/>
        <v>2300377.5099999993</v>
      </c>
      <c r="AA69" s="759">
        <f>+'[14]Evolución'!$M$77</f>
        <v>1.1641532182693481E-10</v>
      </c>
      <c r="AB69" s="759">
        <f>+AA69</f>
        <v>1.1641532182693481E-10</v>
      </c>
    </row>
    <row r="70" spans="1:28" ht="12.75">
      <c r="A70" s="391">
        <f t="shared" si="3"/>
        <v>55</v>
      </c>
      <c r="B70" s="391">
        <v>18.1</v>
      </c>
      <c r="C70" s="392" t="s">
        <v>143</v>
      </c>
      <c r="D70" s="393" t="s">
        <v>6</v>
      </c>
      <c r="E70" s="501" t="s">
        <v>198</v>
      </c>
      <c r="F70" s="502" t="s">
        <v>97</v>
      </c>
      <c r="G70" s="493" t="s">
        <v>68</v>
      </c>
      <c r="H70" s="396">
        <v>906</v>
      </c>
      <c r="I70" s="397" t="s">
        <v>104</v>
      </c>
      <c r="J70" s="398">
        <v>1100000</v>
      </c>
      <c r="K70" s="492">
        <v>39727</v>
      </c>
      <c r="L70" s="493">
        <v>0.12</v>
      </c>
      <c r="M70" s="492" t="s">
        <v>278</v>
      </c>
      <c r="N70" s="492" t="s">
        <v>162</v>
      </c>
      <c r="O70" s="396">
        <v>60</v>
      </c>
      <c r="P70" s="495">
        <v>39995</v>
      </c>
      <c r="Q70" s="496">
        <v>54</v>
      </c>
      <c r="R70" s="495">
        <f>+P70+(7*30)</f>
        <v>40205</v>
      </c>
      <c r="S70" s="495">
        <f>+R70+((Q70-1)*30)</f>
        <v>41795</v>
      </c>
      <c r="T70" s="497" t="s">
        <v>154</v>
      </c>
      <c r="U70" s="497" t="s">
        <v>69</v>
      </c>
      <c r="V70" s="497" t="s">
        <v>174</v>
      </c>
      <c r="X70" s="683" t="s">
        <v>6</v>
      </c>
      <c r="Y70" s="746">
        <f>+'[11]Evolución'!$M$40</f>
        <v>699596.94</v>
      </c>
      <c r="Z70" s="745">
        <f t="shared" si="2"/>
        <v>699596.94</v>
      </c>
      <c r="AA70" s="745">
        <f>+'[11]Evolución'!$M$70</f>
        <v>-5.4569682106375694E-11</v>
      </c>
      <c r="AB70" s="745">
        <f>+AA70</f>
        <v>-5.4569682106375694E-11</v>
      </c>
    </row>
    <row r="71" spans="1:28" ht="13.5" thickBot="1">
      <c r="A71" s="504">
        <f t="shared" si="3"/>
        <v>56</v>
      </c>
      <c r="B71" s="504">
        <v>18</v>
      </c>
      <c r="C71" s="505" t="s">
        <v>324</v>
      </c>
      <c r="D71" s="506" t="s">
        <v>6</v>
      </c>
      <c r="E71" s="511"/>
      <c r="F71" s="500" t="s">
        <v>330</v>
      </c>
      <c r="G71" s="508" t="s">
        <v>323</v>
      </c>
      <c r="H71" s="490" t="s">
        <v>39</v>
      </c>
      <c r="I71" s="486" t="s">
        <v>104</v>
      </c>
      <c r="J71" s="487">
        <v>1180320</v>
      </c>
      <c r="K71" s="509">
        <v>40532</v>
      </c>
      <c r="L71" s="512" t="s">
        <v>328</v>
      </c>
      <c r="M71" s="509" t="s">
        <v>278</v>
      </c>
      <c r="N71" s="509" t="s">
        <v>164</v>
      </c>
      <c r="O71" s="490">
        <v>0</v>
      </c>
      <c r="P71" s="512" t="s">
        <v>328</v>
      </c>
      <c r="Q71" s="490">
        <v>120</v>
      </c>
      <c r="R71" s="489">
        <v>40544</v>
      </c>
      <c r="S71" s="489">
        <v>44166</v>
      </c>
      <c r="T71" s="510" t="s">
        <v>327</v>
      </c>
      <c r="U71" s="512" t="s">
        <v>328</v>
      </c>
      <c r="V71" s="512" t="s">
        <v>328</v>
      </c>
      <c r="X71" s="698" t="s">
        <v>6</v>
      </c>
      <c r="Y71" s="750">
        <f>+'[1]Evolución'!$J$20</f>
        <v>1062288</v>
      </c>
      <c r="Z71" s="751">
        <f t="shared" si="2"/>
        <v>1062288</v>
      </c>
      <c r="AA71" s="751">
        <f>+'[1]Evolución'!$J$68</f>
        <v>590160</v>
      </c>
      <c r="AB71" s="751">
        <f>+AA71</f>
        <v>590160</v>
      </c>
    </row>
    <row r="72" spans="22:28" ht="12.75">
      <c r="V72" s="122"/>
      <c r="Y72" s="752">
        <f>SUM(Y11:Y71)</f>
        <v>146998675.74445143</v>
      </c>
      <c r="Z72" s="752">
        <f>SUM(Z11:Z71)</f>
        <v>199563669.97067901</v>
      </c>
      <c r="AA72" s="752">
        <f>SUM(AA11:AA71)</f>
        <v>51328364.49000002</v>
      </c>
      <c r="AB72" s="752">
        <f>SUM(AB11:AB71)</f>
        <v>126716890.96999994</v>
      </c>
    </row>
    <row r="73" spans="22:25" ht="12.75">
      <c r="V73" s="122"/>
      <c r="Y73" s="174"/>
    </row>
    <row r="74" spans="22:25" ht="12.75">
      <c r="V74" s="122"/>
      <c r="Y74" s="174"/>
    </row>
    <row r="75" spans="10:28" ht="12.75" customHeight="1">
      <c r="J75" s="22"/>
      <c r="X75" s="1025" t="str">
        <f>+X9</f>
        <v>MUNICIPALIDAD</v>
      </c>
      <c r="Z75" s="1028" t="s">
        <v>473</v>
      </c>
      <c r="AA75" s="1030"/>
      <c r="AB75" s="1028" t="s">
        <v>475</v>
      </c>
    </row>
    <row r="76" spans="11:28" ht="12.75">
      <c r="K76" s="21"/>
      <c r="X76" s="1025"/>
      <c r="Z76" s="1028"/>
      <c r="AA76" s="1030"/>
      <c r="AB76" s="1028"/>
    </row>
    <row r="77" spans="24:28" ht="12.75">
      <c r="X77" s="683" t="s">
        <v>1</v>
      </c>
      <c r="Z77" s="544">
        <f aca="true" t="shared" si="4" ref="Z77:Z94">SUMIF($X$11:$Z$71,X77,$Z$11:$Z$71)</f>
        <v>31293011.551027343</v>
      </c>
      <c r="AB77" s="544">
        <f aca="true" t="shared" si="5" ref="AB77:AB94">SUMIF($X$11:$AB$71,X77,$AB$11:$AB$71)</f>
        <v>15004695.619999934</v>
      </c>
    </row>
    <row r="78" spans="10:28" ht="12.75">
      <c r="J78" s="1"/>
      <c r="X78" s="553" t="s">
        <v>36</v>
      </c>
      <c r="Z78" s="544">
        <f t="shared" si="4"/>
        <v>7078609.602640001</v>
      </c>
      <c r="AB78" s="544">
        <f t="shared" si="5"/>
        <v>5647636.259999997</v>
      </c>
    </row>
    <row r="79" spans="10:28" ht="12.75">
      <c r="J79" s="1"/>
      <c r="X79" s="553" t="s">
        <v>37</v>
      </c>
      <c r="Z79" s="544">
        <f t="shared" si="4"/>
        <v>27927478.7741764</v>
      </c>
      <c r="AB79" s="544">
        <f t="shared" si="5"/>
        <v>19011502.480000027</v>
      </c>
    </row>
    <row r="80" spans="24:28" ht="12.75">
      <c r="X80" s="553" t="s">
        <v>19</v>
      </c>
      <c r="Z80" s="544">
        <f t="shared" si="4"/>
        <v>21459863.462843806</v>
      </c>
      <c r="AB80" s="544">
        <f t="shared" si="5"/>
        <v>21764340.059999965</v>
      </c>
    </row>
    <row r="81" spans="24:28" ht="12.75">
      <c r="X81" s="553" t="s">
        <v>15</v>
      </c>
      <c r="Z81" s="544">
        <f t="shared" si="4"/>
        <v>2116803.5721018217</v>
      </c>
      <c r="AB81" s="544">
        <f t="shared" si="5"/>
        <v>1860521.3999999983</v>
      </c>
    </row>
    <row r="82" spans="24:28" ht="12.75">
      <c r="X82" s="553" t="s">
        <v>14</v>
      </c>
      <c r="Z82" s="544">
        <f t="shared" si="4"/>
        <v>1683837.328000002</v>
      </c>
      <c r="AB82" s="544">
        <f t="shared" si="5"/>
        <v>1207693.8000000012</v>
      </c>
    </row>
    <row r="83" spans="24:28" ht="12.75">
      <c r="X83" s="553" t="s">
        <v>13</v>
      </c>
      <c r="Z83" s="544">
        <f t="shared" si="4"/>
        <v>7332688.406591993</v>
      </c>
      <c r="AB83" s="544">
        <f t="shared" si="5"/>
        <v>4480022.519999998</v>
      </c>
    </row>
    <row r="84" spans="24:28" ht="12.75">
      <c r="X84" s="553" t="s">
        <v>9</v>
      </c>
      <c r="Z84" s="544">
        <f t="shared" si="4"/>
        <v>1241690.5300000003</v>
      </c>
      <c r="AB84" s="544">
        <f t="shared" si="5"/>
        <v>0</v>
      </c>
    </row>
    <row r="85" spans="24:28" ht="12.75">
      <c r="X85" s="553" t="s">
        <v>8</v>
      </c>
      <c r="Z85" s="544">
        <f t="shared" si="4"/>
        <v>15930196.930000002</v>
      </c>
      <c r="AB85" s="544">
        <f t="shared" si="5"/>
        <v>7328160.810000007</v>
      </c>
    </row>
    <row r="86" spans="24:28" ht="12.75">
      <c r="X86" s="553" t="s">
        <v>3</v>
      </c>
      <c r="Z86" s="544">
        <f t="shared" si="4"/>
        <v>17761465.370405015</v>
      </c>
      <c r="AB86" s="544">
        <f t="shared" si="5"/>
        <v>15060222.320000006</v>
      </c>
    </row>
    <row r="87" spans="24:28" ht="12.75">
      <c r="X87" s="553" t="s">
        <v>5</v>
      </c>
      <c r="Z87" s="544">
        <f t="shared" si="4"/>
        <v>3021425.7199999997</v>
      </c>
      <c r="AB87" s="544">
        <f t="shared" si="5"/>
        <v>-1.6152625903487206E-09</v>
      </c>
    </row>
    <row r="88" spans="24:28" ht="12.75">
      <c r="X88" s="553" t="s">
        <v>7</v>
      </c>
      <c r="Z88" s="544">
        <f t="shared" si="4"/>
        <v>2438899.7990825903</v>
      </c>
      <c r="AB88" s="544">
        <f t="shared" si="5"/>
        <v>-8.87666828930378E-10</v>
      </c>
    </row>
    <row r="89" spans="24:28" ht="12.75">
      <c r="X89" s="540" t="s">
        <v>93</v>
      </c>
      <c r="Z89" s="544">
        <f t="shared" si="4"/>
        <v>1706185.0999999999</v>
      </c>
      <c r="AB89" s="544">
        <f t="shared" si="5"/>
        <v>-3.2014213502407074E-10</v>
      </c>
    </row>
    <row r="90" spans="24:28" ht="12.75">
      <c r="X90" s="553" t="s">
        <v>12</v>
      </c>
      <c r="Z90" s="544">
        <f t="shared" si="4"/>
        <v>20913818.89418501</v>
      </c>
      <c r="AB90" s="544">
        <f t="shared" si="5"/>
        <v>9002165.90000001</v>
      </c>
    </row>
    <row r="91" spans="24:28" ht="12.75">
      <c r="X91" s="553" t="s">
        <v>4</v>
      </c>
      <c r="Z91" s="544">
        <f t="shared" si="4"/>
        <v>10002773.914185008</v>
      </c>
      <c r="AB91" s="544">
        <f t="shared" si="5"/>
        <v>5011596.360000008</v>
      </c>
    </row>
    <row r="92" spans="24:28" ht="12.75">
      <c r="X92" s="553" t="s">
        <v>10</v>
      </c>
      <c r="Z92" s="544">
        <f t="shared" si="4"/>
        <v>8104594.126640005</v>
      </c>
      <c r="AB92" s="544">
        <f t="shared" si="5"/>
        <v>1662010.2100000065</v>
      </c>
    </row>
    <row r="93" spans="24:28" ht="12.75">
      <c r="X93" s="553" t="s">
        <v>11</v>
      </c>
      <c r="Z93" s="544">
        <f t="shared" si="4"/>
        <v>17788441.948799998</v>
      </c>
      <c r="AB93" s="544">
        <f t="shared" si="5"/>
        <v>19086163.229999974</v>
      </c>
    </row>
    <row r="94" spans="24:28" ht="12.75">
      <c r="X94" s="698" t="s">
        <v>6</v>
      </c>
      <c r="Z94" s="544">
        <f t="shared" si="4"/>
        <v>1761884.94</v>
      </c>
      <c r="AB94" s="544">
        <f t="shared" si="5"/>
        <v>590160</v>
      </c>
    </row>
    <row r="95" spans="24:28" ht="15" customHeight="1">
      <c r="X95" s="754" t="s">
        <v>405</v>
      </c>
      <c r="Z95" s="753">
        <f>SUM(Z77:Z94)</f>
        <v>199563669.970679</v>
      </c>
      <c r="AB95" s="753">
        <f>SUM(AB77:AB94)</f>
        <v>126716890.96999994</v>
      </c>
    </row>
    <row r="96" spans="24:28" ht="15" customHeight="1">
      <c r="X96" s="756" t="s">
        <v>408</v>
      </c>
      <c r="Z96" s="755">
        <f>+Z72-Z95</f>
        <v>0</v>
      </c>
      <c r="AB96" s="755">
        <f>+AB72-AB95</f>
        <v>0</v>
      </c>
    </row>
  </sheetData>
  <sheetProtection/>
  <mergeCells count="28">
    <mergeCell ref="AB75:AB76"/>
    <mergeCell ref="X9:X10"/>
    <mergeCell ref="X75:X76"/>
    <mergeCell ref="Z75:Z76"/>
    <mergeCell ref="Y9:Y10"/>
    <mergeCell ref="Z9:Z10"/>
    <mergeCell ref="AA9:AA10"/>
    <mergeCell ref="AB9:AB10"/>
    <mergeCell ref="AA75:AA76"/>
    <mergeCell ref="K9:K10"/>
    <mergeCell ref="T9:T10"/>
    <mergeCell ref="L9:L10"/>
    <mergeCell ref="E9:E10"/>
    <mergeCell ref="F9:F10"/>
    <mergeCell ref="H9:H10"/>
    <mergeCell ref="I9:I10"/>
    <mergeCell ref="G9:G10"/>
    <mergeCell ref="J9:J10"/>
    <mergeCell ref="A9:A10"/>
    <mergeCell ref="B9:B10"/>
    <mergeCell ref="C9:C10"/>
    <mergeCell ref="D9:D10"/>
    <mergeCell ref="V9:V10"/>
    <mergeCell ref="M9:M10"/>
    <mergeCell ref="N9:N10"/>
    <mergeCell ref="O9:P9"/>
    <mergeCell ref="Q9:S9"/>
    <mergeCell ref="U9:U10"/>
  </mergeCells>
  <printOptions horizontalCentered="1"/>
  <pageMargins left="0" right="0" top="0" bottom="0" header="0" footer="0"/>
  <pageSetup horizontalDpi="600" verticalDpi="600" orientation="portrait" paperSize="9" scale="80" r:id="rId2"/>
  <ignoredErrors>
    <ignoredError sqref="N18 N37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L85"/>
  <sheetViews>
    <sheetView showGridLines="0" showZeros="0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0" customWidth="1"/>
    <col min="2" max="2" width="29.8515625" style="0" bestFit="1" customWidth="1"/>
    <col min="3" max="3" width="12.8515625" style="0" bestFit="1" customWidth="1"/>
    <col min="4" max="4" width="12.00390625" style="0" customWidth="1"/>
    <col min="5" max="5" width="5.7109375" style="0" customWidth="1"/>
    <col min="6" max="6" width="14.7109375" style="0" bestFit="1" customWidth="1"/>
    <col min="7" max="7" width="13.8515625" style="0" customWidth="1"/>
    <col min="8" max="8" width="5.421875" style="0" customWidth="1"/>
    <col min="9" max="9" width="11.57421875" style="0" customWidth="1"/>
    <col min="10" max="10" width="10.57421875" style="0" customWidth="1"/>
    <col min="11" max="11" width="10.140625" style="0" customWidth="1"/>
    <col min="12" max="12" width="5.00390625" style="0" customWidth="1"/>
  </cols>
  <sheetData>
    <row r="1" spans="1:11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56" t="s">
        <v>212</v>
      </c>
    </row>
    <row r="2" spans="1:5" ht="18" customHeight="1">
      <c r="A2" s="37"/>
      <c r="D2" s="1"/>
      <c r="E2" s="36" t="s">
        <v>453</v>
      </c>
    </row>
    <row r="3" spans="1:5" ht="18" customHeight="1">
      <c r="A3" s="37"/>
      <c r="D3" s="1"/>
      <c r="E3" s="36" t="s">
        <v>454</v>
      </c>
    </row>
    <row r="4" spans="1:11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56" t="s">
        <v>209</v>
      </c>
    </row>
    <row r="5" spans="1:5" ht="12.75">
      <c r="A5" s="28"/>
      <c r="D5" s="29"/>
      <c r="E5" s="246" t="s">
        <v>502</v>
      </c>
    </row>
    <row r="6" spans="4:7" ht="13.5" thickBot="1">
      <c r="D6" s="163"/>
      <c r="F6" s="163" t="s">
        <v>301</v>
      </c>
      <c r="G6" s="295">
        <v>6.521</v>
      </c>
    </row>
    <row r="7" spans="2:10" ht="18" customHeight="1" thickBot="1">
      <c r="B7" s="1121" t="s">
        <v>281</v>
      </c>
      <c r="C7" s="1123" t="s">
        <v>282</v>
      </c>
      <c r="D7" s="1124"/>
      <c r="F7" s="1123" t="s">
        <v>283</v>
      </c>
      <c r="G7" s="1124"/>
      <c r="I7" s="1111" t="s">
        <v>290</v>
      </c>
      <c r="J7" s="1111" t="s">
        <v>403</v>
      </c>
    </row>
    <row r="8" spans="2:10" ht="18" customHeight="1" thickBot="1">
      <c r="B8" s="1122"/>
      <c r="C8" s="212" t="s">
        <v>284</v>
      </c>
      <c r="D8" s="211" t="s">
        <v>285</v>
      </c>
      <c r="F8" s="164" t="s">
        <v>286</v>
      </c>
      <c r="G8" s="204" t="s">
        <v>287</v>
      </c>
      <c r="I8" s="1112"/>
      <c r="J8" s="1112"/>
    </row>
    <row r="9" spans="2:10" ht="13.5" thickBot="1">
      <c r="B9" s="207" t="s">
        <v>1</v>
      </c>
      <c r="C9" s="223">
        <v>16636975.330000002</v>
      </c>
      <c r="D9" s="223">
        <v>1382434.079999995</v>
      </c>
      <c r="F9" s="718">
        <v>25651827.970000003</v>
      </c>
      <c r="G9" s="252">
        <v>3933726.1103634364</v>
      </c>
      <c r="I9" s="250">
        <v>13635327.96567997</v>
      </c>
      <c r="J9" s="562">
        <v>0.5315538518980629</v>
      </c>
    </row>
    <row r="10" spans="2:9" ht="12.75">
      <c r="B10" s="206" t="s">
        <v>304</v>
      </c>
      <c r="C10" s="224"/>
      <c r="D10" s="224">
        <v>1382434.079999995</v>
      </c>
      <c r="F10" s="719">
        <v>9014852.64</v>
      </c>
      <c r="G10" s="228">
        <v>1382434.079999995</v>
      </c>
      <c r="I10" s="557">
        <v>9014852.635679968</v>
      </c>
    </row>
    <row r="11" spans="2:9" ht="12.75">
      <c r="B11" s="206" t="s">
        <v>101</v>
      </c>
      <c r="C11" s="224">
        <v>3683618.16</v>
      </c>
      <c r="D11" s="224"/>
      <c r="F11" s="719">
        <v>3683618.16</v>
      </c>
      <c r="G11" s="228">
        <v>564885.4715534428</v>
      </c>
      <c r="I11" s="557">
        <v>3683618.16</v>
      </c>
    </row>
    <row r="12" spans="2:9" ht="12.75">
      <c r="B12" s="206" t="s">
        <v>249</v>
      </c>
      <c r="C12" s="224">
        <v>936857.1700000014</v>
      </c>
      <c r="D12" s="224"/>
      <c r="F12" s="719">
        <v>936857.1700000014</v>
      </c>
      <c r="G12" s="228">
        <v>143667.71507437533</v>
      </c>
      <c r="I12" s="557">
        <v>936857.1700000014</v>
      </c>
    </row>
    <row r="13" spans="2:9" ht="13.5" thickBot="1">
      <c r="B13" s="209" t="s">
        <v>340</v>
      </c>
      <c r="C13" s="225">
        <v>12016500</v>
      </c>
      <c r="D13" s="225"/>
      <c r="F13" s="720">
        <v>12016500</v>
      </c>
      <c r="G13" s="254">
        <v>1842738.8437356234</v>
      </c>
      <c r="I13" s="558"/>
    </row>
    <row r="14" spans="2:10" ht="13.5" thickBot="1">
      <c r="B14" s="208" t="s">
        <v>36</v>
      </c>
      <c r="C14" s="226">
        <v>578753.389999999</v>
      </c>
      <c r="D14" s="226">
        <v>836686.9</v>
      </c>
      <c r="F14" s="721">
        <v>6034788.659999998</v>
      </c>
      <c r="G14" s="253">
        <v>925439.1450544393</v>
      </c>
      <c r="I14" s="251">
        <v>6034788.664899998</v>
      </c>
      <c r="J14" s="562">
        <v>1.000000000811959</v>
      </c>
    </row>
    <row r="15" spans="2:9" ht="12.75">
      <c r="B15" s="206" t="s">
        <v>304</v>
      </c>
      <c r="C15" s="224"/>
      <c r="D15" s="224">
        <v>836686.9</v>
      </c>
      <c r="F15" s="719">
        <v>5456035.27</v>
      </c>
      <c r="G15" s="228">
        <v>836686.9</v>
      </c>
      <c r="I15" s="557">
        <v>5456035.2749</v>
      </c>
    </row>
    <row r="16" spans="2:9" ht="13.5" thickBot="1">
      <c r="B16" s="209" t="s">
        <v>249</v>
      </c>
      <c r="C16" s="225">
        <v>578753.389999999</v>
      </c>
      <c r="D16" s="225"/>
      <c r="F16" s="720">
        <v>578753.389999999</v>
      </c>
      <c r="G16" s="254">
        <v>88752.24505443935</v>
      </c>
      <c r="I16" s="558">
        <v>578753.389999999</v>
      </c>
    </row>
    <row r="17" spans="2:9" ht="13.5" hidden="1" thickBot="1">
      <c r="B17" s="416" t="s">
        <v>341</v>
      </c>
      <c r="C17" s="417"/>
      <c r="D17" s="417"/>
      <c r="F17" s="722">
        <v>0</v>
      </c>
      <c r="G17" s="418">
        <v>0</v>
      </c>
      <c r="I17" s="559">
        <v>0</v>
      </c>
    </row>
    <row r="18" spans="2:10" ht="13.5" thickBot="1">
      <c r="B18" s="208" t="s">
        <v>37</v>
      </c>
      <c r="C18" s="226">
        <v>11713887.039999995</v>
      </c>
      <c r="D18" s="226">
        <v>1316302.56</v>
      </c>
      <c r="F18" s="721">
        <v>20297496.029999997</v>
      </c>
      <c r="G18" s="253">
        <v>3112635.4905321267</v>
      </c>
      <c r="I18" s="251">
        <v>20297496.033759996</v>
      </c>
      <c r="J18" s="562">
        <v>1.0000000001852445</v>
      </c>
    </row>
    <row r="19" spans="2:9" ht="12.75">
      <c r="B19" s="206" t="s">
        <v>98</v>
      </c>
      <c r="C19" s="224">
        <v>0</v>
      </c>
      <c r="D19" s="224"/>
      <c r="F19" s="719">
        <v>0</v>
      </c>
      <c r="G19" s="228">
        <v>0</v>
      </c>
      <c r="I19" s="557">
        <v>0</v>
      </c>
    </row>
    <row r="20" spans="2:9" ht="12.75">
      <c r="B20" s="206" t="s">
        <v>341</v>
      </c>
      <c r="C20" s="224">
        <v>0</v>
      </c>
      <c r="D20" s="224"/>
      <c r="F20" s="719">
        <v>0</v>
      </c>
      <c r="G20" s="228">
        <v>0</v>
      </c>
      <c r="I20" s="557"/>
    </row>
    <row r="21" spans="2:9" ht="12.75">
      <c r="B21" s="206" t="s">
        <v>304</v>
      </c>
      <c r="C21" s="224"/>
      <c r="D21" s="224">
        <v>1316302.56</v>
      </c>
      <c r="F21" s="719">
        <v>8583608.99</v>
      </c>
      <c r="G21" s="228">
        <v>1316302.56</v>
      </c>
      <c r="I21" s="557">
        <v>8583608.99376</v>
      </c>
    </row>
    <row r="22" spans="2:9" ht="12.75">
      <c r="B22" s="206" t="s">
        <v>254</v>
      </c>
      <c r="C22" s="224">
        <v>11491667.259999996</v>
      </c>
      <c r="D22" s="224"/>
      <c r="F22" s="719">
        <v>11491667.259999996</v>
      </c>
      <c r="G22" s="228">
        <v>1762255.3688084644</v>
      </c>
      <c r="I22" s="557">
        <v>11491667.259999996</v>
      </c>
    </row>
    <row r="23" spans="2:9" ht="13.5" thickBot="1">
      <c r="B23" s="209" t="s">
        <v>249</v>
      </c>
      <c r="C23" s="225">
        <v>222219.78</v>
      </c>
      <c r="D23" s="225"/>
      <c r="F23" s="720">
        <v>222219.78</v>
      </c>
      <c r="G23" s="254">
        <v>34077.56172366202</v>
      </c>
      <c r="I23" s="558">
        <v>222219.78</v>
      </c>
    </row>
    <row r="24" spans="2:10" ht="13.5" thickBot="1">
      <c r="B24" s="208" t="s">
        <v>19</v>
      </c>
      <c r="C24" s="226">
        <v>7364630.090000001</v>
      </c>
      <c r="D24" s="226">
        <v>2820708</v>
      </c>
      <c r="F24" s="721">
        <v>25758466.96</v>
      </c>
      <c r="G24" s="253">
        <v>3950079.275877933</v>
      </c>
      <c r="I24" s="251">
        <v>19501691.458</v>
      </c>
      <c r="J24" s="562">
        <v>0.757098296582787</v>
      </c>
    </row>
    <row r="25" spans="2:9" ht="12.75">
      <c r="B25" s="206" t="s">
        <v>254</v>
      </c>
      <c r="C25" s="224">
        <v>-2.9103830456733704E-10</v>
      </c>
      <c r="D25" s="224"/>
      <c r="F25" s="719">
        <v>-2.9103830456733704E-10</v>
      </c>
      <c r="G25" s="228">
        <v>-4.463093153923279E-11</v>
      </c>
      <c r="I25" s="557">
        <v>-2.9103830456733704E-10</v>
      </c>
    </row>
    <row r="26" spans="2:9" ht="12.75">
      <c r="B26" s="206" t="s">
        <v>304</v>
      </c>
      <c r="C26" s="224"/>
      <c r="D26" s="224">
        <v>2820708</v>
      </c>
      <c r="F26" s="719">
        <v>18393836.87</v>
      </c>
      <c r="G26" s="228">
        <v>2820708</v>
      </c>
      <c r="I26" s="557">
        <v>18393836.868</v>
      </c>
    </row>
    <row r="27" spans="2:9" ht="12.75">
      <c r="B27" s="288" t="s">
        <v>425</v>
      </c>
      <c r="C27" s="289">
        <v>6256775.500000001</v>
      </c>
      <c r="D27" s="289"/>
      <c r="F27" s="719">
        <v>6256775.500000001</v>
      </c>
      <c r="G27" s="228">
        <v>959480.9845115781</v>
      </c>
      <c r="I27" s="557"/>
    </row>
    <row r="28" spans="2:9" ht="13.5" thickBot="1">
      <c r="B28" s="209" t="s">
        <v>249</v>
      </c>
      <c r="C28" s="225">
        <v>1107854.59</v>
      </c>
      <c r="D28" s="225"/>
      <c r="F28" s="720">
        <v>1107854.59</v>
      </c>
      <c r="G28" s="254">
        <v>169890.29136635488</v>
      </c>
      <c r="I28" s="558">
        <v>1107854.59</v>
      </c>
    </row>
    <row r="29" spans="2:10" ht="13.5" thickBot="1">
      <c r="B29" s="208" t="s">
        <v>15</v>
      </c>
      <c r="C29" s="226">
        <v>142351.02</v>
      </c>
      <c r="D29" s="226">
        <v>275632.68</v>
      </c>
      <c r="F29" s="721">
        <v>1939751.73</v>
      </c>
      <c r="G29" s="253">
        <v>297462.31042478146</v>
      </c>
      <c r="I29" s="251">
        <v>1939751.72628</v>
      </c>
      <c r="J29" s="562">
        <v>0.9999999980822288</v>
      </c>
    </row>
    <row r="30" spans="2:9" ht="12.75">
      <c r="B30" s="206" t="s">
        <v>304</v>
      </c>
      <c r="C30" s="224"/>
      <c r="D30" s="224">
        <v>275632.68</v>
      </c>
      <c r="F30" s="719">
        <v>1797400.71</v>
      </c>
      <c r="G30" s="228">
        <v>275632.68</v>
      </c>
      <c r="I30" s="557">
        <v>1797400.70628</v>
      </c>
    </row>
    <row r="31" spans="2:9" ht="13.5" thickBot="1">
      <c r="B31" s="209" t="s">
        <v>249</v>
      </c>
      <c r="C31" s="225">
        <v>142351.02</v>
      </c>
      <c r="D31" s="225"/>
      <c r="F31" s="720">
        <v>142351.02</v>
      </c>
      <c r="G31" s="254">
        <v>21829.630424781473</v>
      </c>
      <c r="I31" s="558">
        <v>142351.02</v>
      </c>
    </row>
    <row r="32" spans="2:10" ht="13.5" thickBot="1">
      <c r="B32" s="208" t="s">
        <v>14</v>
      </c>
      <c r="C32" s="226">
        <v>161969.01</v>
      </c>
      <c r="D32" s="226">
        <v>178917.6</v>
      </c>
      <c r="F32" s="721">
        <v>1328690.68</v>
      </c>
      <c r="G32" s="253">
        <v>203755.6631804938</v>
      </c>
      <c r="I32" s="251">
        <v>1328690.6796</v>
      </c>
      <c r="J32" s="562">
        <v>0.9999999996989517</v>
      </c>
    </row>
    <row r="33" spans="2:9" ht="12.75">
      <c r="B33" s="206" t="s">
        <v>304</v>
      </c>
      <c r="C33" s="224"/>
      <c r="D33" s="224">
        <v>178917.6</v>
      </c>
      <c r="F33" s="719">
        <v>1166721.67</v>
      </c>
      <c r="G33" s="228">
        <v>178917.6</v>
      </c>
      <c r="I33" s="557">
        <v>1166721.6696</v>
      </c>
    </row>
    <row r="34" spans="2:9" ht="13.5" thickBot="1">
      <c r="B34" s="209" t="s">
        <v>249</v>
      </c>
      <c r="C34" s="225">
        <v>161969.01</v>
      </c>
      <c r="D34" s="225"/>
      <c r="F34" s="720">
        <v>161969.01</v>
      </c>
      <c r="G34" s="254">
        <v>24838.06318049379</v>
      </c>
      <c r="I34" s="558">
        <v>161969.01</v>
      </c>
    </row>
    <row r="35" spans="2:10" ht="13.5" thickBot="1">
      <c r="B35" s="208" t="s">
        <v>13</v>
      </c>
      <c r="C35" s="226">
        <v>844796.48</v>
      </c>
      <c r="D35" s="226">
        <v>663707.04</v>
      </c>
      <c r="F35" s="721">
        <v>5172830.09</v>
      </c>
      <c r="G35" s="253">
        <v>793257.1826161632</v>
      </c>
      <c r="I35" s="251">
        <v>5172830.08784</v>
      </c>
      <c r="J35" s="562">
        <v>0.9999999995824337</v>
      </c>
    </row>
    <row r="36" spans="2:9" ht="12.75">
      <c r="B36" s="206" t="s">
        <v>304</v>
      </c>
      <c r="C36" s="224"/>
      <c r="D36" s="224">
        <v>663707.04</v>
      </c>
      <c r="F36" s="719">
        <v>4328033.61</v>
      </c>
      <c r="G36" s="228">
        <v>663707.04</v>
      </c>
      <c r="I36" s="557">
        <v>4328033.60784</v>
      </c>
    </row>
    <row r="37" spans="2:9" ht="13.5" thickBot="1">
      <c r="B37" s="209" t="s">
        <v>249</v>
      </c>
      <c r="C37" s="225">
        <v>844796.48</v>
      </c>
      <c r="D37" s="225"/>
      <c r="F37" s="720">
        <v>844796.48</v>
      </c>
      <c r="G37" s="254">
        <v>129550.14261616317</v>
      </c>
      <c r="I37" s="558">
        <v>844796.48</v>
      </c>
    </row>
    <row r="38" spans="2:10" ht="13.5" thickBot="1">
      <c r="B38" s="208" t="s">
        <v>9</v>
      </c>
      <c r="C38" s="226">
        <v>278838.73</v>
      </c>
      <c r="D38" s="226">
        <v>0</v>
      </c>
      <c r="F38" s="721">
        <v>278838.73</v>
      </c>
      <c r="G38" s="253">
        <v>42760.11808004907</v>
      </c>
      <c r="I38" s="251">
        <v>278838.73</v>
      </c>
      <c r="J38" s="562">
        <v>1</v>
      </c>
    </row>
    <row r="39" spans="2:9" ht="13.5" thickBot="1">
      <c r="B39" s="209" t="s">
        <v>249</v>
      </c>
      <c r="C39" s="225">
        <v>278838.73</v>
      </c>
      <c r="D39" s="225"/>
      <c r="F39" s="720">
        <v>278838.73</v>
      </c>
      <c r="G39" s="254">
        <v>42760.11808004907</v>
      </c>
      <c r="I39" s="558">
        <v>278838.73</v>
      </c>
    </row>
    <row r="40" spans="2:10" ht="13.5" thickBot="1">
      <c r="B40" s="210" t="s">
        <v>8</v>
      </c>
      <c r="C40" s="226">
        <v>11521758.383609066</v>
      </c>
      <c r="D40" s="226">
        <v>0</v>
      </c>
      <c r="F40" s="721">
        <v>11521758.383609066</v>
      </c>
      <c r="G40" s="253">
        <v>1766869.8640713184</v>
      </c>
      <c r="I40" s="251">
        <v>10482818.123609066</v>
      </c>
      <c r="J40" s="562">
        <v>0.9098279771707413</v>
      </c>
    </row>
    <row r="41" spans="2:9" ht="12.75">
      <c r="B41" s="206" t="s">
        <v>98</v>
      </c>
      <c r="C41" s="224">
        <v>9646301.963609064</v>
      </c>
      <c r="D41" s="224"/>
      <c r="F41" s="726">
        <v>9646301.963609064</v>
      </c>
      <c r="G41" s="228">
        <v>1479267.284712324</v>
      </c>
      <c r="I41" s="557">
        <v>9646301.963609064</v>
      </c>
    </row>
    <row r="42" spans="2:9" ht="12.75">
      <c r="B42" s="288" t="s">
        <v>249</v>
      </c>
      <c r="C42" s="289">
        <v>836516.1600000025</v>
      </c>
      <c r="D42" s="289"/>
      <c r="F42" s="723">
        <v>836516.1600000025</v>
      </c>
      <c r="G42" s="293">
        <v>128280.3496396262</v>
      </c>
      <c r="I42" s="561">
        <v>836516.1600000025</v>
      </c>
    </row>
    <row r="43" spans="2:9" ht="13.5" thickBot="1">
      <c r="B43" s="292" t="s">
        <v>345</v>
      </c>
      <c r="C43" s="225">
        <v>1038940.26</v>
      </c>
      <c r="D43" s="225"/>
      <c r="F43" s="720">
        <v>1038940.26</v>
      </c>
      <c r="G43" s="254">
        <v>159322.2297193682</v>
      </c>
      <c r="I43" s="558"/>
    </row>
    <row r="44" spans="2:10" ht="13.5" thickBot="1">
      <c r="B44" s="210" t="s">
        <v>3</v>
      </c>
      <c r="C44" s="226">
        <v>17862292.220000003</v>
      </c>
      <c r="D44" s="226">
        <v>619161.63</v>
      </c>
      <c r="F44" s="721">
        <v>21899845.210000005</v>
      </c>
      <c r="G44" s="253">
        <v>3358356.879194909</v>
      </c>
      <c r="I44" s="251">
        <v>4961147.309230002</v>
      </c>
      <c r="J44" s="562">
        <v>0.22653800799307114</v>
      </c>
    </row>
    <row r="45" spans="2:9" ht="12.75">
      <c r="B45" s="205" t="s">
        <v>255</v>
      </c>
      <c r="C45" s="224">
        <v>3262014.96</v>
      </c>
      <c r="D45" s="224"/>
      <c r="F45" s="719">
        <v>3262014.96</v>
      </c>
      <c r="G45" s="228">
        <v>500232.3201962889</v>
      </c>
      <c r="I45" s="557"/>
    </row>
    <row r="46" spans="2:9" ht="12.75">
      <c r="B46" s="206" t="s">
        <v>304</v>
      </c>
      <c r="C46" s="224"/>
      <c r="D46" s="224">
        <v>619161.63</v>
      </c>
      <c r="F46" s="719">
        <v>4037552.99</v>
      </c>
      <c r="G46" s="228">
        <v>619161.63</v>
      </c>
      <c r="I46" s="557">
        <v>4037552.98923</v>
      </c>
    </row>
    <row r="47" spans="2:9" ht="12.75">
      <c r="B47" s="288" t="s">
        <v>341</v>
      </c>
      <c r="C47" s="289">
        <v>0</v>
      </c>
      <c r="D47" s="289"/>
      <c r="F47" s="719">
        <v>0</v>
      </c>
      <c r="G47" s="228">
        <v>0</v>
      </c>
      <c r="I47" s="557"/>
    </row>
    <row r="48" spans="2:9" ht="12.75">
      <c r="B48" s="288" t="s">
        <v>249</v>
      </c>
      <c r="C48" s="289">
        <v>923594.3200000013</v>
      </c>
      <c r="D48" s="289"/>
      <c r="F48" s="719">
        <v>923594.3200000013</v>
      </c>
      <c r="G48" s="228">
        <v>141633.8475693914</v>
      </c>
      <c r="I48" s="561">
        <v>923594.3200000013</v>
      </c>
    </row>
    <row r="49" spans="2:9" ht="12.75">
      <c r="B49" s="288" t="s">
        <v>489</v>
      </c>
      <c r="C49" s="289">
        <v>10000000</v>
      </c>
      <c r="D49" s="289"/>
      <c r="F49" s="719">
        <v>10000000</v>
      </c>
      <c r="G49" s="228">
        <v>1533507.1308081583</v>
      </c>
      <c r="I49" s="561"/>
    </row>
    <row r="50" spans="2:9" ht="13.5" thickBot="1">
      <c r="B50" s="209" t="s">
        <v>500</v>
      </c>
      <c r="C50" s="225">
        <v>3676682.94</v>
      </c>
      <c r="D50" s="225"/>
      <c r="F50" s="720">
        <v>3676682.94</v>
      </c>
      <c r="G50" s="254">
        <v>563821.9506210703</v>
      </c>
      <c r="I50" s="558"/>
    </row>
    <row r="51" spans="2:10" ht="13.5" thickBot="1">
      <c r="B51" s="210" t="s">
        <v>5</v>
      </c>
      <c r="C51" s="226">
        <v>678502.7799999984</v>
      </c>
      <c r="D51" s="226">
        <v>0</v>
      </c>
      <c r="F51" s="721">
        <v>678502.7799999984</v>
      </c>
      <c r="G51" s="253">
        <v>104048.88514031566</v>
      </c>
      <c r="I51" s="251">
        <v>678502.7799999984</v>
      </c>
      <c r="J51" s="562">
        <v>1</v>
      </c>
    </row>
    <row r="52" spans="2:9" ht="13.5" thickBot="1">
      <c r="B52" s="209" t="s">
        <v>249</v>
      </c>
      <c r="C52" s="225">
        <v>678502.7799999984</v>
      </c>
      <c r="D52" s="225"/>
      <c r="F52" s="720">
        <v>678502.7799999984</v>
      </c>
      <c r="G52" s="254">
        <v>104048.88514031566</v>
      </c>
      <c r="I52" s="558">
        <v>678502.7799999984</v>
      </c>
    </row>
    <row r="53" spans="2:10" ht="13.5" thickBot="1">
      <c r="B53" s="210" t="s">
        <v>7</v>
      </c>
      <c r="C53" s="226">
        <v>350944.2699999991</v>
      </c>
      <c r="D53" s="226">
        <v>0</v>
      </c>
      <c r="F53" s="721">
        <v>350944.2699999991</v>
      </c>
      <c r="G53" s="253">
        <v>53817.554056126224</v>
      </c>
      <c r="I53" s="251">
        <v>350944.2699999991</v>
      </c>
      <c r="J53" s="562">
        <v>1</v>
      </c>
    </row>
    <row r="54" spans="2:9" ht="12.75">
      <c r="B54" s="205" t="s">
        <v>248</v>
      </c>
      <c r="C54" s="224"/>
      <c r="D54" s="224">
        <v>0</v>
      </c>
      <c r="F54" s="719">
        <v>0</v>
      </c>
      <c r="G54" s="228">
        <v>0</v>
      </c>
      <c r="I54" s="557">
        <v>0</v>
      </c>
    </row>
    <row r="55" spans="2:9" ht="12.75">
      <c r="B55" s="205" t="s">
        <v>249</v>
      </c>
      <c r="C55" s="289">
        <v>350944.2699999991</v>
      </c>
      <c r="D55" s="289"/>
      <c r="F55" s="719">
        <v>350944.2699999991</v>
      </c>
      <c r="G55" s="228">
        <v>53817.554056126224</v>
      </c>
      <c r="I55" s="557">
        <v>350944.2699999991</v>
      </c>
    </row>
    <row r="56" spans="2:9" ht="13.5" thickBot="1">
      <c r="B56" s="414" t="s">
        <v>341</v>
      </c>
      <c r="C56" s="225"/>
      <c r="D56" s="225"/>
      <c r="F56" s="720">
        <v>0</v>
      </c>
      <c r="G56" s="254">
        <v>0</v>
      </c>
      <c r="I56" s="558">
        <v>0</v>
      </c>
    </row>
    <row r="57" spans="2:10" ht="13.5" thickBot="1">
      <c r="B57" s="210" t="s">
        <v>93</v>
      </c>
      <c r="C57" s="529">
        <v>76585.84999999969</v>
      </c>
      <c r="D57" s="227">
        <v>0</v>
      </c>
      <c r="F57" s="724">
        <v>76585.84999999969</v>
      </c>
      <c r="G57" s="415">
        <v>11744.494709400351</v>
      </c>
      <c r="I57" s="560">
        <v>0</v>
      </c>
      <c r="J57" s="562">
        <v>0</v>
      </c>
    </row>
    <row r="58" spans="2:9" ht="13.5" thickBot="1">
      <c r="B58" s="414" t="s">
        <v>341</v>
      </c>
      <c r="C58" s="225">
        <v>76585.84999999969</v>
      </c>
      <c r="D58" s="225"/>
      <c r="F58" s="720">
        <v>76585.84999999969</v>
      </c>
      <c r="G58" s="254">
        <v>11744.494709400351</v>
      </c>
      <c r="I58" s="558"/>
    </row>
    <row r="59" spans="2:10" ht="13.5" thickBot="1">
      <c r="B59" s="210" t="s">
        <v>12</v>
      </c>
      <c r="C59" s="226">
        <v>10917541.24</v>
      </c>
      <c r="D59" s="226">
        <v>990208.19</v>
      </c>
      <c r="F59" s="721">
        <v>17374688.85</v>
      </c>
      <c r="G59" s="253">
        <v>2664420.9242432145</v>
      </c>
      <c r="I59" s="591">
        <v>7112737.066989998</v>
      </c>
      <c r="J59" s="562">
        <v>0.40937349315409455</v>
      </c>
    </row>
    <row r="60" spans="2:11" ht="12.75">
      <c r="B60" s="206" t="s">
        <v>304</v>
      </c>
      <c r="C60" s="224"/>
      <c r="D60" s="224">
        <v>990208.19</v>
      </c>
      <c r="F60" s="719">
        <v>6457147.61</v>
      </c>
      <c r="G60" s="228">
        <v>990208.19</v>
      </c>
      <c r="I60" s="557">
        <v>6457147.606989999</v>
      </c>
      <c r="K60" s="531"/>
    </row>
    <row r="61" spans="2:11" ht="12.75">
      <c r="B61" s="288" t="s">
        <v>249</v>
      </c>
      <c r="C61" s="289">
        <v>655589.4599999989</v>
      </c>
      <c r="D61" s="289"/>
      <c r="F61" s="723">
        <v>655589.4599999989</v>
      </c>
      <c r="G61" s="293">
        <v>100535.11117926682</v>
      </c>
      <c r="I61" s="557">
        <v>655589.4599999989</v>
      </c>
      <c r="K61" s="531"/>
    </row>
    <row r="62" spans="2:11" ht="12.75">
      <c r="B62" s="206" t="s">
        <v>340</v>
      </c>
      <c r="C62" s="224">
        <v>1948270.41</v>
      </c>
      <c r="D62" s="224"/>
      <c r="F62" s="719">
        <v>1948270.41</v>
      </c>
      <c r="G62" s="228">
        <v>298768.6566477534</v>
      </c>
      <c r="I62" s="557"/>
      <c r="K62" s="531"/>
    </row>
    <row r="63" spans="2:9" ht="13.5" thickBot="1">
      <c r="B63" s="416" t="s">
        <v>341</v>
      </c>
      <c r="C63" s="417">
        <v>8313681.370000002</v>
      </c>
      <c r="D63" s="417"/>
      <c r="F63" s="722">
        <v>8313681.370000002</v>
      </c>
      <c r="G63" s="418">
        <v>1274908.966416194</v>
      </c>
      <c r="I63" s="558"/>
    </row>
    <row r="64" spans="2:10" ht="13.5" thickBot="1">
      <c r="B64" s="210" t="s">
        <v>4</v>
      </c>
      <c r="C64" s="226">
        <v>1621683.71</v>
      </c>
      <c r="D64" s="226">
        <v>742458.72</v>
      </c>
      <c r="F64" s="721">
        <v>6463257.019999999</v>
      </c>
      <c r="G64" s="253">
        <v>991145.0733200428</v>
      </c>
      <c r="I64" s="251">
        <v>5270287.853119999</v>
      </c>
      <c r="J64" s="562">
        <v>0.8154229108964013</v>
      </c>
    </row>
    <row r="65" spans="2:9" ht="12.75">
      <c r="B65" s="206" t="s">
        <v>304</v>
      </c>
      <c r="C65" s="224"/>
      <c r="D65" s="224">
        <v>742458.72</v>
      </c>
      <c r="F65" s="719">
        <v>4841573.31</v>
      </c>
      <c r="G65" s="228">
        <v>742458.72</v>
      </c>
      <c r="I65" s="557">
        <v>4841573.31312</v>
      </c>
    </row>
    <row r="66" spans="2:9" ht="12.75">
      <c r="B66" s="206" t="s">
        <v>249</v>
      </c>
      <c r="C66" s="224">
        <v>428714.5399999991</v>
      </c>
      <c r="D66" s="224"/>
      <c r="F66" s="719">
        <v>428714.5399999991</v>
      </c>
      <c r="G66" s="228">
        <v>65743.6804171138</v>
      </c>
      <c r="I66" s="557">
        <v>428714.5399999991</v>
      </c>
    </row>
    <row r="67" spans="2:9" ht="13.5" thickBot="1">
      <c r="B67" s="209" t="s">
        <v>341</v>
      </c>
      <c r="C67" s="225">
        <v>1192969.17</v>
      </c>
      <c r="D67" s="225"/>
      <c r="F67" s="720">
        <v>1192969.17</v>
      </c>
      <c r="G67" s="254">
        <v>182942.67290292899</v>
      </c>
      <c r="I67" s="558"/>
    </row>
    <row r="68" spans="2:10" ht="13.5" thickBot="1">
      <c r="B68" s="210" t="s">
        <v>10</v>
      </c>
      <c r="C68" s="226">
        <v>3339908.11</v>
      </c>
      <c r="D68" s="226">
        <v>226172.64</v>
      </c>
      <c r="F68" s="721">
        <v>4814779.9</v>
      </c>
      <c r="G68" s="253">
        <v>738349.9302929</v>
      </c>
      <c r="I68" s="251">
        <v>1893172.1754400001</v>
      </c>
      <c r="J68" s="562">
        <v>0.3932001492820056</v>
      </c>
    </row>
    <row r="69" spans="2:9" ht="12.75">
      <c r="B69" s="206" t="s">
        <v>304</v>
      </c>
      <c r="C69" s="224"/>
      <c r="D69" s="224">
        <v>226172.64</v>
      </c>
      <c r="F69" s="719">
        <v>1474871.79</v>
      </c>
      <c r="G69" s="228">
        <v>226172.64</v>
      </c>
      <c r="I69" s="557">
        <v>1474871.78544</v>
      </c>
    </row>
    <row r="70" spans="2:9" ht="12.75">
      <c r="B70" s="288" t="s">
        <v>249</v>
      </c>
      <c r="C70" s="289">
        <v>418300.39</v>
      </c>
      <c r="D70" s="289"/>
      <c r="F70" s="723">
        <v>418300.39</v>
      </c>
      <c r="G70" s="293">
        <v>64146.663088483365</v>
      </c>
      <c r="I70" s="561">
        <v>418300.39</v>
      </c>
    </row>
    <row r="71" spans="2:9" ht="12.75">
      <c r="B71" s="206" t="s">
        <v>341</v>
      </c>
      <c r="C71" s="224">
        <v>2921607.72</v>
      </c>
      <c r="D71" s="224"/>
      <c r="F71" s="723">
        <v>2921607.72</v>
      </c>
      <c r="G71" s="293">
        <v>448030.62720441655</v>
      </c>
      <c r="I71" s="561"/>
    </row>
    <row r="72" spans="2:9" ht="13.5" thickBot="1">
      <c r="B72" s="209" t="s">
        <v>254</v>
      </c>
      <c r="C72" s="225">
        <v>3.219611244276166E-10</v>
      </c>
      <c r="D72" s="225"/>
      <c r="F72" s="720">
        <v>3.219611244276166E-10</v>
      </c>
      <c r="G72" s="254">
        <v>4.9372968015276275E-11</v>
      </c>
      <c r="I72" s="558">
        <v>3.219611244276166E-10</v>
      </c>
    </row>
    <row r="73" spans="2:10" ht="13.5" thickBot="1">
      <c r="B73" s="210" t="s">
        <v>11</v>
      </c>
      <c r="C73" s="226">
        <v>1116033.674650129</v>
      </c>
      <c r="D73" s="226">
        <v>2760113.76</v>
      </c>
      <c r="F73" s="721">
        <v>19114735.504650127</v>
      </c>
      <c r="G73" s="253">
        <v>2931258.3198298</v>
      </c>
      <c r="I73" s="251">
        <v>19114735.503610127</v>
      </c>
      <c r="J73" s="562">
        <v>0.9999999999455917</v>
      </c>
    </row>
    <row r="74" spans="2:9" ht="12.75">
      <c r="B74" s="206" t="s">
        <v>98</v>
      </c>
      <c r="C74" s="224">
        <v>599452.1946501288</v>
      </c>
      <c r="D74" s="224"/>
      <c r="F74" s="719">
        <v>599452.1946501288</v>
      </c>
      <c r="G74" s="228">
        <v>91926.42150745727</v>
      </c>
      <c r="I74" s="557">
        <v>599452.1946501288</v>
      </c>
    </row>
    <row r="75" spans="2:9" ht="12.75">
      <c r="B75" s="206" t="s">
        <v>304</v>
      </c>
      <c r="C75" s="224"/>
      <c r="D75" s="224">
        <v>2760113.76</v>
      </c>
      <c r="F75" s="719">
        <v>17998701.83</v>
      </c>
      <c r="G75" s="228">
        <v>2760113.76</v>
      </c>
      <c r="I75" s="557">
        <v>17998701.828959998</v>
      </c>
    </row>
    <row r="76" spans="2:9" ht="13.5" thickBot="1">
      <c r="B76" s="209" t="s">
        <v>249</v>
      </c>
      <c r="C76" s="225">
        <v>516581.48</v>
      </c>
      <c r="D76" s="225"/>
      <c r="F76" s="720">
        <v>516581.48</v>
      </c>
      <c r="G76" s="254">
        <v>79218.13832234319</v>
      </c>
      <c r="I76" s="558">
        <v>516581.48</v>
      </c>
    </row>
    <row r="77" spans="2:10" ht="13.5" thickBot="1">
      <c r="B77" s="165" t="s">
        <v>6</v>
      </c>
      <c r="C77" s="226">
        <v>983328.14</v>
      </c>
      <c r="D77" s="226">
        <v>0</v>
      </c>
      <c r="F77" s="721">
        <v>983328.14</v>
      </c>
      <c r="G77" s="253">
        <v>150794.0714614323</v>
      </c>
      <c r="I77" s="251">
        <v>983328.14</v>
      </c>
      <c r="J77" s="562">
        <v>1</v>
      </c>
    </row>
    <row r="78" spans="2:9" ht="12.75">
      <c r="B78" s="206" t="s">
        <v>249</v>
      </c>
      <c r="C78" s="224">
        <v>157104.14</v>
      </c>
      <c r="D78" s="224"/>
      <c r="F78" s="719">
        <v>157104.14</v>
      </c>
      <c r="G78" s="228">
        <v>24092.031896948323</v>
      </c>
      <c r="I78" s="557">
        <v>157104.14</v>
      </c>
    </row>
    <row r="79" spans="2:9" ht="13.5" thickBot="1">
      <c r="B79" s="206" t="s">
        <v>330</v>
      </c>
      <c r="C79" s="224">
        <v>826224</v>
      </c>
      <c r="D79" s="225"/>
      <c r="F79" s="719">
        <v>826224</v>
      </c>
      <c r="G79" s="228">
        <v>126702.03956448397</v>
      </c>
      <c r="I79" s="557">
        <v>826224</v>
      </c>
    </row>
    <row r="80" spans="2:10" ht="13.5" thickBot="1">
      <c r="B80" s="255" t="s">
        <v>280</v>
      </c>
      <c r="C80" s="256">
        <v>86190779.4682592</v>
      </c>
      <c r="D80" s="257">
        <v>12812503.799999995</v>
      </c>
      <c r="E80" s="1"/>
      <c r="F80" s="725">
        <v>169741116.75825915</v>
      </c>
      <c r="G80" s="257">
        <v>26029921.292448886</v>
      </c>
      <c r="I80" s="273">
        <v>119037088.56805918</v>
      </c>
      <c r="J80" s="562">
        <v>0.7012861164192096</v>
      </c>
    </row>
    <row r="81" ht="12.75">
      <c r="C81" s="25"/>
    </row>
    <row r="82" spans="3:12" ht="12.75" hidden="1">
      <c r="C82" s="530">
        <v>86190779.4682592</v>
      </c>
      <c r="D82" s="530">
        <v>0</v>
      </c>
      <c r="F82" s="530" t="e">
        <v>#REF!</v>
      </c>
      <c r="G82" s="530" t="e">
        <v>#REF!</v>
      </c>
      <c r="I82" s="530">
        <v>-0.010200008749961853</v>
      </c>
      <c r="J82" s="173"/>
      <c r="K82" s="173"/>
      <c r="L82" s="173"/>
    </row>
    <row r="83" spans="3:7" ht="12.75" hidden="1">
      <c r="C83" s="25"/>
      <c r="D83" s="25"/>
      <c r="E83" s="302"/>
      <c r="F83" s="531"/>
      <c r="G83" s="531"/>
    </row>
    <row r="84" spans="3:9" ht="12.75" hidden="1">
      <c r="C84" s="25"/>
      <c r="F84" s="531"/>
      <c r="G84" s="531"/>
      <c r="I84" s="25"/>
    </row>
    <row r="85" spans="3:9" ht="12.75">
      <c r="C85" s="531"/>
      <c r="I85" s="25"/>
    </row>
  </sheetData>
  <sheetProtection/>
  <mergeCells count="5">
    <mergeCell ref="J7:J8"/>
    <mergeCell ref="B7:B8"/>
    <mergeCell ref="C7:D7"/>
    <mergeCell ref="F7:G7"/>
    <mergeCell ref="I7:I8"/>
  </mergeCells>
  <printOptions horizontalCentered="1"/>
  <pageMargins left="0" right="0" top="0" bottom="0.3937007874015748" header="0" footer="0.1968503937007874"/>
  <pageSetup firstPageNumber="13" useFirstPageNumber="1" fitToHeight="1" fitToWidth="1" horizontalDpi="600" verticalDpi="600" orientation="portrait" paperSize="9" scale="76" r:id="rId2"/>
  <headerFooter alignWithMargins="0">
    <oddFooter>&amp;CPagina Nº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</sheetPr>
  <dimension ref="A1:N3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3" width="5.7109375" style="0" customWidth="1"/>
    <col min="4" max="4" width="24.140625" style="0" bestFit="1" customWidth="1"/>
    <col min="5" max="5" width="12.7109375" style="0" bestFit="1" customWidth="1"/>
    <col min="6" max="6" width="12.00390625" style="0" customWidth="1"/>
    <col min="7" max="7" width="5.7109375" style="0" customWidth="1"/>
    <col min="8" max="8" width="13.140625" style="0" customWidth="1"/>
    <col min="9" max="9" width="13.8515625" style="0" customWidth="1"/>
    <col min="10" max="10" width="5.7109375" style="0" customWidth="1"/>
    <col min="11" max="11" width="8.57421875" style="0" customWidth="1"/>
    <col min="12" max="12" width="5.57421875" style="0" customWidth="1"/>
    <col min="13" max="13" width="6.140625" style="0" customWidth="1"/>
    <col min="14" max="14" width="5.00390625" style="0" customWidth="1"/>
  </cols>
  <sheetData>
    <row r="1" spans="1:13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56" t="s">
        <v>212</v>
      </c>
    </row>
    <row r="2" spans="1:7" ht="18" customHeight="1">
      <c r="A2" s="37"/>
      <c r="F2" s="1"/>
      <c r="G2" s="36" t="s">
        <v>320</v>
      </c>
    </row>
    <row r="3" spans="1:7" ht="18" customHeight="1">
      <c r="A3" s="37"/>
      <c r="F3" s="1"/>
      <c r="G3" s="36" t="s">
        <v>211</v>
      </c>
    </row>
    <row r="4" spans="1:13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56" t="s">
        <v>209</v>
      </c>
    </row>
    <row r="5" spans="1:7" ht="12.75">
      <c r="A5" s="28"/>
      <c r="F5" s="29"/>
      <c r="G5" s="246" t="s">
        <v>502</v>
      </c>
    </row>
    <row r="6" ht="12.75">
      <c r="A6" s="162"/>
    </row>
    <row r="7" spans="6:9" ht="13.5" thickBot="1">
      <c r="F7" s="163"/>
      <c r="H7" s="163" t="s">
        <v>301</v>
      </c>
      <c r="I7" s="295">
        <v>6.521</v>
      </c>
    </row>
    <row r="8" spans="4:11" ht="13.5" thickBot="1">
      <c r="D8" s="1121" t="s">
        <v>281</v>
      </c>
      <c r="E8" s="1123" t="s">
        <v>282</v>
      </c>
      <c r="F8" s="1124"/>
      <c r="H8" s="1123" t="s">
        <v>283</v>
      </c>
      <c r="I8" s="1124"/>
      <c r="K8" s="300" t="s">
        <v>325</v>
      </c>
    </row>
    <row r="9" spans="4:11" ht="13.5" thickBot="1">
      <c r="D9" s="1122"/>
      <c r="E9" s="212" t="s">
        <v>284</v>
      </c>
      <c r="F9" s="211" t="s">
        <v>285</v>
      </c>
      <c r="H9" s="164" t="s">
        <v>286</v>
      </c>
      <c r="I9" s="204" t="s">
        <v>287</v>
      </c>
      <c r="K9" s="301" t="s">
        <v>326</v>
      </c>
    </row>
    <row r="10" spans="4:11" ht="12.75">
      <c r="D10" s="207" t="s">
        <v>1</v>
      </c>
      <c r="E10" s="223">
        <v>16636975.330000002</v>
      </c>
      <c r="F10" s="223">
        <v>1382434.079999995</v>
      </c>
      <c r="H10" s="250">
        <v>25651827.970000003</v>
      </c>
      <c r="I10" s="252">
        <v>3933726.1103634364</v>
      </c>
      <c r="K10" s="315">
        <v>0.15112324260099033</v>
      </c>
    </row>
    <row r="11" spans="4:11" ht="12.75">
      <c r="D11" s="296" t="s">
        <v>36</v>
      </c>
      <c r="E11" s="297">
        <v>578753.389999999</v>
      </c>
      <c r="F11" s="297">
        <v>836686.9</v>
      </c>
      <c r="H11" s="298">
        <v>6034788.659999998</v>
      </c>
      <c r="I11" s="299">
        <v>925439.1450544393</v>
      </c>
      <c r="K11" s="316">
        <v>0.03555289832255096</v>
      </c>
    </row>
    <row r="12" spans="4:11" ht="12.75">
      <c r="D12" s="208" t="s">
        <v>37</v>
      </c>
      <c r="E12" s="226">
        <v>11713887.039999995</v>
      </c>
      <c r="F12" s="226">
        <v>1316302.56</v>
      </c>
      <c r="H12" s="251">
        <v>20297496.029999997</v>
      </c>
      <c r="I12" s="253">
        <v>3112635.4905321267</v>
      </c>
      <c r="K12" s="316">
        <v>0.11957913570161594</v>
      </c>
    </row>
    <row r="13" spans="4:11" ht="12.75">
      <c r="D13" s="208" t="s">
        <v>19</v>
      </c>
      <c r="E13" s="226">
        <v>7364630.090000001</v>
      </c>
      <c r="F13" s="226">
        <v>2820708</v>
      </c>
      <c r="H13" s="251">
        <v>25758466.96</v>
      </c>
      <c r="I13" s="253">
        <v>3950079.275877933</v>
      </c>
      <c r="K13" s="316">
        <v>0.15175148750925446</v>
      </c>
    </row>
    <row r="14" spans="4:11" ht="12.75">
      <c r="D14" s="208" t="s">
        <v>15</v>
      </c>
      <c r="E14" s="226">
        <v>142351.02</v>
      </c>
      <c r="F14" s="226">
        <v>275632.68</v>
      </c>
      <c r="H14" s="251">
        <v>1939751.73</v>
      </c>
      <c r="I14" s="253">
        <v>297462.31042478146</v>
      </c>
      <c r="K14" s="316">
        <v>0.011427706871748145</v>
      </c>
    </row>
    <row r="15" spans="4:11" ht="12.75">
      <c r="D15" s="208" t="s">
        <v>14</v>
      </c>
      <c r="E15" s="226">
        <v>161969.01</v>
      </c>
      <c r="F15" s="226">
        <v>178917.6</v>
      </c>
      <c r="H15" s="251">
        <v>1328690.68</v>
      </c>
      <c r="I15" s="253">
        <v>203755.6631804938</v>
      </c>
      <c r="K15" s="316">
        <v>0.007827747955565354</v>
      </c>
    </row>
    <row r="16" spans="4:11" ht="12.75">
      <c r="D16" s="208" t="s">
        <v>13</v>
      </c>
      <c r="E16" s="226">
        <v>844796.48</v>
      </c>
      <c r="F16" s="226">
        <v>663707.04</v>
      </c>
      <c r="H16" s="251">
        <v>5172830.09</v>
      </c>
      <c r="I16" s="253">
        <v>793257.1826161632</v>
      </c>
      <c r="K16" s="316">
        <v>0.030474820638289143</v>
      </c>
    </row>
    <row r="17" spans="4:11" ht="12.75">
      <c r="D17" s="208" t="s">
        <v>9</v>
      </c>
      <c r="E17" s="226">
        <v>278838.73</v>
      </c>
      <c r="F17" s="226">
        <v>0</v>
      </c>
      <c r="H17" s="251">
        <v>278838.73</v>
      </c>
      <c r="I17" s="253">
        <v>42760.11808004907</v>
      </c>
      <c r="K17" s="316">
        <v>0.001642729442000023</v>
      </c>
    </row>
    <row r="18" spans="4:11" ht="12.75">
      <c r="D18" s="210" t="s">
        <v>8</v>
      </c>
      <c r="E18" s="226">
        <v>11521758.383609066</v>
      </c>
      <c r="F18" s="226">
        <v>0</v>
      </c>
      <c r="H18" s="251">
        <v>11521758.383609066</v>
      </c>
      <c r="I18" s="253">
        <v>1766869.8640713184</v>
      </c>
      <c r="K18" s="316">
        <v>0.06787841746505305</v>
      </c>
    </row>
    <row r="19" spans="4:11" ht="12.75">
      <c r="D19" s="210" t="s">
        <v>3</v>
      </c>
      <c r="E19" s="226">
        <v>17862292.220000003</v>
      </c>
      <c r="F19" s="226">
        <v>619161.63</v>
      </c>
      <c r="H19" s="251">
        <v>21899845.210000005</v>
      </c>
      <c r="I19" s="253">
        <v>3358356.879194909</v>
      </c>
      <c r="K19" s="316">
        <v>0.12901909465892805</v>
      </c>
    </row>
    <row r="20" spans="4:11" ht="12.75">
      <c r="D20" s="210" t="s">
        <v>5</v>
      </c>
      <c r="E20" s="226">
        <v>678502.7799999984</v>
      </c>
      <c r="F20" s="226">
        <v>0</v>
      </c>
      <c r="H20" s="251">
        <v>678502.7799999984</v>
      </c>
      <c r="I20" s="253">
        <v>104048.88514031566</v>
      </c>
      <c r="K20" s="316">
        <v>0.00399728005211063</v>
      </c>
    </row>
    <row r="21" spans="4:11" ht="12.75">
      <c r="D21" s="210" t="s">
        <v>7</v>
      </c>
      <c r="E21" s="226">
        <v>350944.2699999991</v>
      </c>
      <c r="F21" s="226">
        <v>0</v>
      </c>
      <c r="H21" s="251">
        <v>350944.2699999991</v>
      </c>
      <c r="I21" s="253">
        <v>53817.554056126224</v>
      </c>
      <c r="K21" s="316">
        <v>0.0020675265764917377</v>
      </c>
    </row>
    <row r="22" spans="4:11" ht="12.75">
      <c r="D22" s="210" t="s">
        <v>93</v>
      </c>
      <c r="E22" s="226">
        <v>76585.84999999969</v>
      </c>
      <c r="F22" s="226">
        <v>0</v>
      </c>
      <c r="H22" s="251">
        <v>76585.84999999969</v>
      </c>
      <c r="I22" s="253">
        <v>11744.494709400351</v>
      </c>
      <c r="K22" s="316">
        <v>0.0004511920945687744</v>
      </c>
    </row>
    <row r="23" spans="4:11" ht="12.75">
      <c r="D23" s="210" t="s">
        <v>12</v>
      </c>
      <c r="E23" s="226">
        <v>10917541.24</v>
      </c>
      <c r="F23" s="226">
        <v>990208.19</v>
      </c>
      <c r="H23" s="251">
        <v>17374688.85</v>
      </c>
      <c r="I23" s="253">
        <v>2664420.9242432145</v>
      </c>
      <c r="K23" s="316">
        <v>0.10235993010920653</v>
      </c>
    </row>
    <row r="24" spans="4:11" ht="12.75">
      <c r="D24" s="210" t="s">
        <v>4</v>
      </c>
      <c r="E24" s="226">
        <v>1621683.71</v>
      </c>
      <c r="F24" s="226">
        <v>742458.72</v>
      </c>
      <c r="H24" s="251">
        <v>6463257.019999999</v>
      </c>
      <c r="I24" s="253">
        <v>991145.0733200428</v>
      </c>
      <c r="K24" s="316">
        <v>0.03807714445942516</v>
      </c>
    </row>
    <row r="25" spans="4:11" ht="12.75">
      <c r="D25" s="210" t="s">
        <v>10</v>
      </c>
      <c r="E25" s="226">
        <v>3339908.11</v>
      </c>
      <c r="F25" s="226">
        <v>226172.64</v>
      </c>
      <c r="H25" s="251">
        <v>4814779.9</v>
      </c>
      <c r="I25" s="253">
        <v>738349.9302929</v>
      </c>
      <c r="K25" s="316">
        <v>0.028365430767056936</v>
      </c>
    </row>
    <row r="26" spans="4:11" ht="12.75">
      <c r="D26" s="210" t="s">
        <v>11</v>
      </c>
      <c r="E26" s="226">
        <v>1116033.674650129</v>
      </c>
      <c r="F26" s="226">
        <v>2760113.76</v>
      </c>
      <c r="H26" s="251">
        <v>19114735.504650127</v>
      </c>
      <c r="I26" s="253">
        <v>2931258.3198298</v>
      </c>
      <c r="K26" s="316">
        <v>0.11261110961100523</v>
      </c>
    </row>
    <row r="27" spans="4:11" ht="13.5" thickBot="1">
      <c r="D27" s="165" t="s">
        <v>6</v>
      </c>
      <c r="E27" s="226">
        <v>983328.14</v>
      </c>
      <c r="F27" s="226">
        <v>0</v>
      </c>
      <c r="H27" s="251">
        <v>983328.14</v>
      </c>
      <c r="I27" s="253">
        <v>150794.0714614323</v>
      </c>
      <c r="K27" s="317">
        <v>0.005793105164139575</v>
      </c>
    </row>
    <row r="28" spans="4:11" ht="13.5" thickBot="1">
      <c r="D28" s="255" t="s">
        <v>280</v>
      </c>
      <c r="E28" s="256">
        <v>86190779.46825917</v>
      </c>
      <c r="F28" s="257">
        <v>12812503.799999995</v>
      </c>
      <c r="G28" s="1"/>
      <c r="H28" s="256">
        <v>169741116.7582592</v>
      </c>
      <c r="I28" s="257">
        <v>26029921.292448882</v>
      </c>
      <c r="K28" s="318">
        <v>1</v>
      </c>
    </row>
    <row r="30" spans="4:14" ht="12.75" hidden="1">
      <c r="D30" s="23"/>
      <c r="E30" s="755">
        <v>0</v>
      </c>
      <c r="F30" s="755">
        <v>0</v>
      </c>
      <c r="H30" s="247">
        <v>0</v>
      </c>
      <c r="I30" s="247">
        <v>0.012448888272047043</v>
      </c>
      <c r="K30" s="173"/>
      <c r="L30" s="173"/>
      <c r="M30" s="173"/>
      <c r="N30" s="173"/>
    </row>
    <row r="31" spans="5:8" ht="12.75">
      <c r="E31" s="174"/>
      <c r="F31" s="25"/>
      <c r="G31" s="302"/>
      <c r="H31" s="65"/>
    </row>
    <row r="32" spans="5:8" ht="12.75">
      <c r="E32" s="25"/>
      <c r="H32" s="25"/>
    </row>
  </sheetData>
  <sheetProtection/>
  <mergeCells count="3">
    <mergeCell ref="D8:D9"/>
    <mergeCell ref="E8:F8"/>
    <mergeCell ref="H8:I8"/>
  </mergeCells>
  <printOptions/>
  <pageMargins left="0" right="0" top="0" bottom="0" header="0" footer="0.3937007874015748"/>
  <pageSetup firstPageNumber="14" useFirstPageNumber="1" horizontalDpi="600" verticalDpi="600" orientation="portrait" paperSize="9" scale="80" r:id="rId2"/>
  <headerFooter alignWithMargins="0">
    <oddFooter>&amp;CPágina N°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30"/>
  <sheetViews>
    <sheetView showGridLines="0" zoomScalePageLayoutView="0" workbookViewId="0" topLeftCell="A3">
      <selection activeCell="M20" sqref="M20"/>
    </sheetView>
  </sheetViews>
  <sheetFormatPr defaultColWidth="11.421875" defaultRowHeight="12.75"/>
  <cols>
    <col min="1" max="1" width="5.7109375" style="0" customWidth="1"/>
    <col min="2" max="2" width="5.28125" style="0" customWidth="1"/>
    <col min="3" max="3" width="14.28125" style="0" customWidth="1"/>
    <col min="4" max="4" width="31.8515625" style="0" bestFit="1" customWidth="1"/>
    <col min="5" max="5" width="10.8515625" style="0" customWidth="1"/>
    <col min="6" max="6" width="11.8515625" style="23" customWidth="1"/>
    <col min="7" max="7" width="12.00390625" style="0" customWidth="1"/>
    <col min="8" max="8" width="8.421875" style="0" customWidth="1"/>
    <col min="9" max="9" width="6.7109375" style="0" customWidth="1"/>
    <col min="10" max="10" width="5.57421875" style="0" customWidth="1"/>
    <col min="11" max="11" width="11.140625" style="0" bestFit="1" customWidth="1"/>
    <col min="12" max="12" width="5.00390625" style="0" customWidth="1"/>
    <col min="13" max="13" width="36.421875" style="0" bestFit="1" customWidth="1"/>
    <col min="14" max="14" width="11.7109375" style="0" bestFit="1" customWidth="1"/>
  </cols>
  <sheetData>
    <row r="1" spans="1:12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56" t="s">
        <v>212</v>
      </c>
    </row>
    <row r="2" spans="1:6" ht="18" customHeight="1">
      <c r="A2" s="37"/>
      <c r="E2" s="36" t="s">
        <v>321</v>
      </c>
      <c r="F2"/>
    </row>
    <row r="3" spans="1:6" ht="18" customHeight="1">
      <c r="A3" s="37"/>
      <c r="E3" s="36" t="s">
        <v>322</v>
      </c>
      <c r="F3"/>
    </row>
    <row r="4" spans="1:12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56" t="s">
        <v>209</v>
      </c>
    </row>
    <row r="5" spans="1:6" ht="12.75">
      <c r="A5" s="28"/>
      <c r="E5" s="246" t="str">
        <f>DATOS!M6</f>
        <v>Datos provisorios al 31/12/13</v>
      </c>
      <c r="F5"/>
    </row>
    <row r="6" ht="12.75">
      <c r="A6" s="162"/>
    </row>
    <row r="8" spans="8:14" ht="12.75" customHeight="1" thickBot="1">
      <c r="H8" s="863"/>
      <c r="I8" s="863"/>
      <c r="J8" s="863"/>
      <c r="K8" s="863"/>
      <c r="L8" s="863"/>
      <c r="M8" s="863"/>
      <c r="N8" s="25"/>
    </row>
    <row r="9" spans="4:13" ht="12.75" customHeight="1">
      <c r="D9" s="282" t="s">
        <v>0</v>
      </c>
      <c r="E9" s="1125" t="s">
        <v>288</v>
      </c>
      <c r="F9" s="1125" t="s">
        <v>280</v>
      </c>
      <c r="G9" s="1125" t="s">
        <v>289</v>
      </c>
      <c r="H9" s="864"/>
      <c r="I9" s="864"/>
      <c r="J9" s="864"/>
      <c r="K9" s="864"/>
      <c r="L9" s="865"/>
      <c r="M9" s="863"/>
    </row>
    <row r="10" spans="4:13" ht="13.5" thickBot="1">
      <c r="D10" s="283"/>
      <c r="E10" s="1126"/>
      <c r="F10" s="1126"/>
      <c r="G10" s="1126"/>
      <c r="H10" s="248" t="str">
        <f>D12</f>
        <v>Tomada en pesos</v>
      </c>
      <c r="I10" s="248"/>
      <c r="J10" s="248"/>
      <c r="K10" s="867">
        <f>E12+F21+F25</f>
        <v>86190779.4682592</v>
      </c>
      <c r="L10" s="866"/>
      <c r="M10" s="863"/>
    </row>
    <row r="11" spans="4:13" ht="12.75" customHeight="1">
      <c r="D11" s="166" t="s">
        <v>290</v>
      </c>
      <c r="E11" s="284"/>
      <c r="F11" s="259">
        <v>119037088.57825918</v>
      </c>
      <c r="G11" s="285">
        <v>0.701286116479301</v>
      </c>
      <c r="H11" s="249" t="str">
        <f>D18</f>
        <v>Tomada en dólares</v>
      </c>
      <c r="I11" s="248"/>
      <c r="J11" s="248"/>
      <c r="K11" s="867">
        <f>E18</f>
        <v>83550337.28999999</v>
      </c>
      <c r="L11" s="866"/>
      <c r="M11" s="863"/>
    </row>
    <row r="12" spans="4:13" ht="12.75">
      <c r="D12" s="167" t="s">
        <v>291</v>
      </c>
      <c r="E12" s="260">
        <v>35486751.28825919</v>
      </c>
      <c r="F12" s="260"/>
      <c r="G12" s="286">
        <v>0.29811508087186583</v>
      </c>
      <c r="H12" s="864"/>
      <c r="I12" s="864"/>
      <c r="J12" s="864"/>
      <c r="K12" s="867">
        <f>SUM(K10:L11)</f>
        <v>169741116.75825918</v>
      </c>
      <c r="L12" s="866"/>
      <c r="M12" s="863"/>
    </row>
    <row r="13" spans="4:14" ht="12.75">
      <c r="D13" s="168" t="s">
        <v>98</v>
      </c>
      <c r="E13" s="261">
        <v>10245754.158259192</v>
      </c>
      <c r="F13" s="261"/>
      <c r="G13" s="267"/>
      <c r="H13" s="863"/>
      <c r="I13" s="863"/>
      <c r="J13" s="863"/>
      <c r="K13" s="863"/>
      <c r="L13" s="863"/>
      <c r="M13" s="863"/>
      <c r="N13" s="25"/>
    </row>
    <row r="14" spans="4:13" ht="12.75">
      <c r="D14" s="169" t="s">
        <v>101</v>
      </c>
      <c r="E14" s="262">
        <v>3683618.16</v>
      </c>
      <c r="F14" s="262"/>
      <c r="G14" s="268"/>
      <c r="H14" s="863"/>
      <c r="I14" s="863"/>
      <c r="J14" s="863"/>
      <c r="K14" s="863"/>
      <c r="L14" s="863"/>
      <c r="M14" s="863"/>
    </row>
    <row r="15" spans="4:7" ht="12.75">
      <c r="D15" s="169" t="s">
        <v>166</v>
      </c>
      <c r="E15" s="262">
        <v>11491667.259999996</v>
      </c>
      <c r="F15" s="262"/>
      <c r="G15" s="268"/>
    </row>
    <row r="16" spans="4:7" ht="12.75">
      <c r="D16" s="169" t="s">
        <v>249</v>
      </c>
      <c r="E16" s="262">
        <v>9239487.710000003</v>
      </c>
      <c r="F16" s="262"/>
      <c r="G16" s="268"/>
    </row>
    <row r="17" spans="4:7" ht="13.5" customHeight="1">
      <c r="D17" s="451" t="s">
        <v>349</v>
      </c>
      <c r="E17" s="452">
        <v>826224</v>
      </c>
      <c r="F17" s="263"/>
      <c r="G17" s="269"/>
    </row>
    <row r="18" spans="4:7" ht="12.75">
      <c r="D18" s="448" t="s">
        <v>292</v>
      </c>
      <c r="E18" s="449">
        <v>83550337.28999999</v>
      </c>
      <c r="F18" s="449"/>
      <c r="G18" s="450">
        <v>0.7018849191281342</v>
      </c>
    </row>
    <row r="19" spans="4:14" ht="12.75">
      <c r="D19" s="168" t="s">
        <v>168</v>
      </c>
      <c r="E19" s="261">
        <v>0</v>
      </c>
      <c r="F19" s="261"/>
      <c r="G19" s="267"/>
      <c r="N19" s="174"/>
    </row>
    <row r="20" spans="4:7" ht="12.75">
      <c r="D20" s="169" t="s">
        <v>165</v>
      </c>
      <c r="E20" s="262">
        <v>83550337.28999999</v>
      </c>
      <c r="F20" s="262"/>
      <c r="G20" s="268"/>
    </row>
    <row r="21" spans="4:7" ht="12.75">
      <c r="D21" s="171" t="s">
        <v>293</v>
      </c>
      <c r="E21" s="264"/>
      <c r="F21" s="264">
        <v>47442013.220000006</v>
      </c>
      <c r="G21" s="287">
        <v>0.27949629486393485</v>
      </c>
    </row>
    <row r="22" spans="4:7" ht="12.75">
      <c r="D22" s="168" t="s">
        <v>341</v>
      </c>
      <c r="E22" s="261">
        <v>22438302.550000004</v>
      </c>
      <c r="F22" s="261"/>
      <c r="G22" s="267"/>
    </row>
    <row r="23" spans="4:7" ht="12.75">
      <c r="D23" s="169" t="s">
        <v>340</v>
      </c>
      <c r="E23" s="262">
        <v>13964770.41</v>
      </c>
      <c r="F23" s="262"/>
      <c r="G23" s="268"/>
    </row>
    <row r="24" spans="4:7" ht="12.75">
      <c r="D24" s="170" t="s">
        <v>347</v>
      </c>
      <c r="E24" s="263">
        <v>11038940.26</v>
      </c>
      <c r="F24" s="263"/>
      <c r="G24" s="269"/>
    </row>
    <row r="25" spans="4:7" ht="12.75">
      <c r="D25" s="171" t="s">
        <v>271</v>
      </c>
      <c r="E25" s="264"/>
      <c r="F25" s="264">
        <v>3262014.96</v>
      </c>
      <c r="G25" s="287">
        <v>0.019217588656764144</v>
      </c>
    </row>
    <row r="26" spans="4:7" ht="13.5" customHeight="1" thickBot="1">
      <c r="D26" s="172" t="s">
        <v>255</v>
      </c>
      <c r="E26" s="321">
        <v>3262014.96</v>
      </c>
      <c r="F26" s="321"/>
      <c r="G26" s="280"/>
    </row>
    <row r="27" spans="4:7" ht="13.5" thickBot="1">
      <c r="D27" s="1108" t="s">
        <v>280</v>
      </c>
      <c r="E27" s="1110"/>
      <c r="F27" s="256">
        <v>169741116.7582592</v>
      </c>
      <c r="G27" s="532">
        <v>1</v>
      </c>
    </row>
    <row r="28" ht="12.75">
      <c r="F28" s="25"/>
    </row>
    <row r="29" spans="4:12" ht="12.75">
      <c r="D29" s="23"/>
      <c r="I29" s="173"/>
      <c r="J29" s="173"/>
      <c r="K29" s="173"/>
      <c r="L29" s="173"/>
    </row>
    <row r="30" ht="12.75">
      <c r="E30" s="258"/>
    </row>
  </sheetData>
  <sheetProtection/>
  <mergeCells count="4">
    <mergeCell ref="D27:E27"/>
    <mergeCell ref="G9:G10"/>
    <mergeCell ref="F9:F10"/>
    <mergeCell ref="E9:E10"/>
  </mergeCells>
  <printOptions horizontalCentered="1"/>
  <pageMargins left="0" right="0" top="0" bottom="0" header="0" footer="0.3937007874015748"/>
  <pageSetup firstPageNumber="15" useFirstPageNumber="1" fitToHeight="1" fitToWidth="1" horizontalDpi="600" verticalDpi="600" orientation="portrait" paperSize="9" scale="80" r:id="rId2"/>
  <headerFooter alignWithMargins="0">
    <oddFooter>&amp;CPágina Nº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L54"/>
  <sheetViews>
    <sheetView showGridLines="0" tabSelected="1" zoomScalePageLayoutView="0" workbookViewId="0" topLeftCell="A1">
      <selection activeCell="F3" sqref="F3"/>
    </sheetView>
  </sheetViews>
  <sheetFormatPr defaultColWidth="11.421875" defaultRowHeight="12.75"/>
  <cols>
    <col min="1" max="1" width="7.00390625" style="0" customWidth="1"/>
    <col min="2" max="2" width="17.421875" style="0" customWidth="1"/>
    <col min="3" max="3" width="13.28125" style="0" bestFit="1" customWidth="1"/>
    <col min="4" max="4" width="8.28125" style="0" bestFit="1" customWidth="1"/>
    <col min="5" max="5" width="4.7109375" style="0" customWidth="1"/>
    <col min="6" max="6" width="14.28125" style="0" bestFit="1" customWidth="1"/>
    <col min="7" max="7" width="8.140625" style="0" customWidth="1"/>
    <col min="8" max="8" width="4.7109375" style="0" customWidth="1"/>
    <col min="9" max="9" width="11.7109375" style="0" customWidth="1"/>
    <col min="10" max="10" width="4.7109375" style="0" customWidth="1"/>
    <col min="11" max="11" width="13.140625" style="0" customWidth="1"/>
    <col min="12" max="12" width="7.00390625" style="0" customWidth="1"/>
  </cols>
  <sheetData>
    <row r="1" spans="1:12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56" t="s">
        <v>212</v>
      </c>
    </row>
    <row r="2" spans="1:10" ht="18" customHeight="1">
      <c r="A2" s="37"/>
      <c r="G2" s="36" t="s">
        <v>455</v>
      </c>
      <c r="J2" s="36"/>
    </row>
    <row r="3" spans="1:10" ht="18" customHeight="1">
      <c r="A3" s="37"/>
      <c r="G3" s="36" t="s">
        <v>456</v>
      </c>
      <c r="J3" s="36"/>
    </row>
    <row r="4" spans="1:12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56" t="s">
        <v>209</v>
      </c>
    </row>
    <row r="5" spans="1:10" ht="12.75">
      <c r="A5" s="28"/>
      <c r="G5" s="246" t="str">
        <f>DATOS!M6</f>
        <v>Datos provisorios al 31/12/13</v>
      </c>
      <c r="J5" s="246"/>
    </row>
    <row r="6" ht="12.75">
      <c r="A6" s="162"/>
    </row>
    <row r="7" ht="13.5" thickBot="1"/>
    <row r="8" spans="2:11" ht="12.75" customHeight="1">
      <c r="B8" s="1111" t="s">
        <v>281</v>
      </c>
      <c r="C8" s="524" t="s">
        <v>362</v>
      </c>
      <c r="D8" s="515" t="s">
        <v>325</v>
      </c>
      <c r="E8" s="527"/>
      <c r="F8" s="524" t="s">
        <v>362</v>
      </c>
      <c r="G8" s="515" t="s">
        <v>325</v>
      </c>
      <c r="I8" s="524" t="s">
        <v>362</v>
      </c>
      <c r="K8" s="515" t="s">
        <v>361</v>
      </c>
    </row>
    <row r="9" spans="2:11" ht="18.75" customHeight="1" thickBot="1">
      <c r="B9" s="1112"/>
      <c r="C9" s="526">
        <v>40908</v>
      </c>
      <c r="D9" s="516" t="s">
        <v>326</v>
      </c>
      <c r="E9" s="528"/>
      <c r="F9" s="526">
        <v>41639</v>
      </c>
      <c r="G9" s="516" t="s">
        <v>326</v>
      </c>
      <c r="I9" s="526">
        <v>42369</v>
      </c>
      <c r="K9" s="516" t="s">
        <v>417</v>
      </c>
    </row>
    <row r="10" spans="2:11" ht="15" customHeight="1">
      <c r="B10" s="963" t="s">
        <v>19</v>
      </c>
      <c r="C10" s="762">
        <v>21459863.462843806</v>
      </c>
      <c r="D10" s="517">
        <v>0.10753391870372403</v>
      </c>
      <c r="E10" s="529"/>
      <c r="F10" s="297">
        <v>25758466.96</v>
      </c>
      <c r="G10" s="517">
        <v>0.15175148751191808</v>
      </c>
      <c r="I10" s="297">
        <v>21764340.059999965</v>
      </c>
      <c r="K10" s="517">
        <v>1.2003089863362326</v>
      </c>
    </row>
    <row r="11" spans="2:11" ht="15" customHeight="1">
      <c r="B11" s="696" t="s">
        <v>1</v>
      </c>
      <c r="C11" s="525">
        <v>31293011.551027343</v>
      </c>
      <c r="D11" s="518">
        <v>0.15680715611025337</v>
      </c>
      <c r="E11" s="529"/>
      <c r="F11" s="297">
        <v>25651827.970000003</v>
      </c>
      <c r="G11" s="518">
        <v>0.1511232426173598</v>
      </c>
      <c r="I11" s="297">
        <v>15004695.619999934</v>
      </c>
      <c r="K11" s="518">
        <v>0.8197302432260745</v>
      </c>
    </row>
    <row r="12" spans="2:11" ht="15" customHeight="1">
      <c r="B12" s="696" t="s">
        <v>3</v>
      </c>
      <c r="C12" s="525">
        <v>17761465.370405015</v>
      </c>
      <c r="D12" s="518">
        <v>0.08900149698096166</v>
      </c>
      <c r="E12" s="529"/>
      <c r="F12" s="297">
        <v>21899845.210000005</v>
      </c>
      <c r="G12" s="518">
        <v>0.1290190946557114</v>
      </c>
      <c r="I12" s="297">
        <v>15060222.320000006</v>
      </c>
      <c r="K12" s="518">
        <v>1.2329976583176832</v>
      </c>
    </row>
    <row r="13" spans="2:11" ht="15" customHeight="1">
      <c r="B13" s="696" t="s">
        <v>37</v>
      </c>
      <c r="C13" s="525">
        <v>27927478.7741764</v>
      </c>
      <c r="D13" s="518">
        <v>0.13994269988259717</v>
      </c>
      <c r="E13" s="529"/>
      <c r="F13" s="297">
        <v>20297496.029999997</v>
      </c>
      <c r="G13" s="518">
        <v>0.11957913567227882</v>
      </c>
      <c r="I13" s="297">
        <v>19011502.480000027</v>
      </c>
      <c r="K13" s="518">
        <v>0.7267929981838679</v>
      </c>
    </row>
    <row r="14" spans="2:11" ht="15" customHeight="1">
      <c r="B14" s="696" t="s">
        <v>11</v>
      </c>
      <c r="C14" s="525">
        <v>17788441.948799998</v>
      </c>
      <c r="D14" s="518">
        <v>0.08913667478360954</v>
      </c>
      <c r="E14" s="529"/>
      <c r="F14" s="297">
        <v>19114735.504650127</v>
      </c>
      <c r="G14" s="518">
        <v>0.11261110961036522</v>
      </c>
      <c r="I14" s="297">
        <v>19086163.229999974</v>
      </c>
      <c r="K14" s="518">
        <v>1.0745592874107561</v>
      </c>
    </row>
    <row r="15" spans="2:11" ht="15" customHeight="1">
      <c r="B15" s="696" t="s">
        <v>12</v>
      </c>
      <c r="C15" s="525">
        <v>20913818.89418501</v>
      </c>
      <c r="D15" s="518">
        <v>0.10479772644619026</v>
      </c>
      <c r="E15" s="529"/>
      <c r="F15" s="297">
        <v>17374688.85</v>
      </c>
      <c r="G15" s="518">
        <v>0.10235993012078842</v>
      </c>
      <c r="I15" s="297">
        <v>9002165.90000001</v>
      </c>
      <c r="K15" s="518">
        <v>0.8307755239685543</v>
      </c>
    </row>
    <row r="16" spans="2:11" ht="15" customHeight="1">
      <c r="B16" s="696" t="s">
        <v>8</v>
      </c>
      <c r="C16" s="525">
        <v>15930196.930000002</v>
      </c>
      <c r="D16" s="518">
        <v>0.0798251351678417</v>
      </c>
      <c r="E16" s="529"/>
      <c r="F16" s="297">
        <v>11521758.383609066</v>
      </c>
      <c r="G16" s="518">
        <v>0.0678784174609741</v>
      </c>
      <c r="I16" s="297">
        <v>7328160.810000007</v>
      </c>
      <c r="K16" s="518">
        <v>0.7232652825472048</v>
      </c>
    </row>
    <row r="17" spans="2:11" ht="15" customHeight="1">
      <c r="B17" s="696" t="s">
        <v>4</v>
      </c>
      <c r="C17" s="525">
        <v>10002773.914185008</v>
      </c>
      <c r="D17" s="518">
        <v>0.05012322090315673</v>
      </c>
      <c r="E17" s="529"/>
      <c r="F17" s="297">
        <v>6463257.019999999</v>
      </c>
      <c r="G17" s="518">
        <v>0.038077144438756094</v>
      </c>
      <c r="I17" s="297">
        <v>5011596.360000008</v>
      </c>
      <c r="K17" s="518">
        <v>0.646146466515094</v>
      </c>
    </row>
    <row r="18" spans="2:11" ht="15" customHeight="1">
      <c r="B18" s="697" t="s">
        <v>36</v>
      </c>
      <c r="C18" s="525">
        <v>7078609.602640001</v>
      </c>
      <c r="D18" s="518">
        <v>0.035470432086561796</v>
      </c>
      <c r="E18" s="529"/>
      <c r="F18" s="297">
        <v>6034788.659999998</v>
      </c>
      <c r="G18" s="518">
        <v>0.03555289829154703</v>
      </c>
      <c r="I18" s="297">
        <v>5647636.259999997</v>
      </c>
      <c r="K18" s="518">
        <v>0.8525387044581884</v>
      </c>
    </row>
    <row r="19" spans="2:11" ht="15" customHeight="1">
      <c r="B19" s="520" t="s">
        <v>13</v>
      </c>
      <c r="C19" s="525">
        <v>7332688.406591993</v>
      </c>
      <c r="D19" s="518">
        <v>0.03674360372140557</v>
      </c>
      <c r="E19" s="529"/>
      <c r="F19" s="297">
        <v>5172830.09</v>
      </c>
      <c r="G19" s="518">
        <v>0.030474820649183117</v>
      </c>
      <c r="I19" s="297">
        <v>4480022.52</v>
      </c>
      <c r="K19" s="518">
        <v>0.7054479616711508</v>
      </c>
    </row>
    <row r="20" spans="2:11" ht="15" customHeight="1">
      <c r="B20" s="697" t="s">
        <v>10</v>
      </c>
      <c r="C20" s="525">
        <v>8104594.126640005</v>
      </c>
      <c r="D20" s="518">
        <v>0.04061157087274842</v>
      </c>
      <c r="E20" s="529"/>
      <c r="F20" s="297">
        <v>4814779.9</v>
      </c>
      <c r="G20" s="518">
        <v>0.028365430792216845</v>
      </c>
      <c r="I20" s="297">
        <v>1662010.2100000065</v>
      </c>
      <c r="K20" s="518">
        <v>0.5940803234271409</v>
      </c>
    </row>
    <row r="21" spans="2:11" ht="15" customHeight="1">
      <c r="B21" s="520" t="s">
        <v>15</v>
      </c>
      <c r="C21" s="525">
        <v>2116803.5721018217</v>
      </c>
      <c r="D21" s="518">
        <v>0.010607158970432014</v>
      </c>
      <c r="E21" s="529"/>
      <c r="F21" s="297">
        <v>1939751.73</v>
      </c>
      <c r="G21" s="518">
        <v>0.011427706892977162</v>
      </c>
      <c r="I21" s="297">
        <v>1860521.4</v>
      </c>
      <c r="K21" s="518">
        <v>0.9163588703102844</v>
      </c>
    </row>
    <row r="22" spans="2:11" ht="15" customHeight="1">
      <c r="B22" s="520" t="s">
        <v>14</v>
      </c>
      <c r="C22" s="525">
        <v>1683837.328000002</v>
      </c>
      <c r="D22" s="518">
        <v>0.00843759451932008</v>
      </c>
      <c r="E22" s="529"/>
      <c r="F22" s="297">
        <v>1328690.68</v>
      </c>
      <c r="G22" s="518">
        <v>0.0078277479574515</v>
      </c>
      <c r="I22" s="297">
        <v>1207693.8</v>
      </c>
      <c r="K22" s="518">
        <v>0.7890849418204597</v>
      </c>
    </row>
    <row r="23" spans="2:11" ht="15" customHeight="1">
      <c r="B23" s="520" t="s">
        <v>6</v>
      </c>
      <c r="C23" s="525">
        <v>1761884.94</v>
      </c>
      <c r="D23" s="518">
        <v>0.008828685803677924</v>
      </c>
      <c r="E23" s="529"/>
      <c r="F23" s="297">
        <v>983328.14</v>
      </c>
      <c r="G23" s="518">
        <v>0.005793105163791457</v>
      </c>
      <c r="I23" s="297">
        <v>590160</v>
      </c>
      <c r="K23" s="518">
        <v>0.5581114394450752</v>
      </c>
    </row>
    <row r="24" spans="2:11" ht="15" customHeight="1">
      <c r="B24" s="520" t="s">
        <v>5</v>
      </c>
      <c r="C24" s="525">
        <v>3021425.72</v>
      </c>
      <c r="D24" s="518">
        <v>0.015140159130386431</v>
      </c>
      <c r="E24" s="529"/>
      <c r="F24" s="297">
        <v>678502.7799999984</v>
      </c>
      <c r="G24" s="518">
        <v>0.003997280051870426</v>
      </c>
      <c r="I24" s="297">
        <v>-1.6152625903487206E-09</v>
      </c>
      <c r="K24" s="518">
        <v>0.2245637797774484</v>
      </c>
    </row>
    <row r="25" spans="2:11" ht="15" customHeight="1">
      <c r="B25" s="520" t="s">
        <v>7</v>
      </c>
      <c r="C25" s="525">
        <v>2438899.7990825903</v>
      </c>
      <c r="D25" s="518">
        <v>0.012221161293741126</v>
      </c>
      <c r="E25" s="529"/>
      <c r="F25" s="297">
        <v>350944.2699999991</v>
      </c>
      <c r="G25" s="518">
        <v>0.0020675265763674964</v>
      </c>
      <c r="I25" s="297">
        <v>-8.87666828930378E-10</v>
      </c>
      <c r="K25" s="518">
        <v>0.14389450117303274</v>
      </c>
    </row>
    <row r="26" spans="2:11" ht="15" customHeight="1">
      <c r="B26" s="520" t="s">
        <v>9</v>
      </c>
      <c r="C26" s="525">
        <v>1241690.53</v>
      </c>
      <c r="D26" s="518">
        <v>0.006222026935977057</v>
      </c>
      <c r="E26" s="529"/>
      <c r="F26" s="297">
        <v>278838.73</v>
      </c>
      <c r="G26" s="518">
        <v>0.0016427294419013084</v>
      </c>
      <c r="I26" s="297">
        <v>0</v>
      </c>
      <c r="K26" s="518">
        <v>0.22456378885324987</v>
      </c>
    </row>
    <row r="27" spans="2:11" ht="15" customHeight="1" thickBot="1">
      <c r="B27" s="521" t="s">
        <v>93</v>
      </c>
      <c r="C27" s="763">
        <v>1706185.1</v>
      </c>
      <c r="D27" s="519">
        <v>0.00854957768741516</v>
      </c>
      <c r="E27" s="529"/>
      <c r="F27" s="297">
        <v>76585.84999999969</v>
      </c>
      <c r="G27" s="519">
        <v>0.00045119209454166145</v>
      </c>
      <c r="I27" s="297">
        <v>-3.2014213502407074E-10</v>
      </c>
      <c r="K27" s="519">
        <v>0.044887187210812994</v>
      </c>
    </row>
    <row r="28" spans="2:11" ht="15" customHeight="1" thickBot="1">
      <c r="B28" s="523" t="s">
        <v>280</v>
      </c>
      <c r="C28" s="273">
        <v>199563669.970679</v>
      </c>
      <c r="D28" s="522">
        <v>1</v>
      </c>
      <c r="E28" s="529"/>
      <c r="F28" s="273">
        <v>169741116.7582592</v>
      </c>
      <c r="G28" s="522">
        <v>1</v>
      </c>
      <c r="I28" s="273">
        <v>126716890.96999991</v>
      </c>
      <c r="K28" s="25"/>
    </row>
    <row r="29" spans="4:9" ht="12.75">
      <c r="D29" s="23"/>
      <c r="E29" s="23"/>
      <c r="F29" s="25"/>
      <c r="I29" s="25"/>
    </row>
    <row r="31" spans="8:11" ht="12.75">
      <c r="H31" s="174"/>
      <c r="J31" s="302"/>
      <c r="K31" s="65"/>
    </row>
    <row r="32" spans="8:11" ht="12.75">
      <c r="H32" s="25"/>
      <c r="K32" s="25"/>
    </row>
    <row r="52" spans="4:6" ht="12.75">
      <c r="D52" s="23"/>
      <c r="E52" s="23"/>
      <c r="F52" s="25"/>
    </row>
    <row r="53" spans="4:6" ht="12.75">
      <c r="D53" s="23"/>
      <c r="E53" s="23"/>
      <c r="F53" s="25"/>
    </row>
    <row r="54" spans="4:6" ht="12.75">
      <c r="D54" s="23"/>
      <c r="E54" s="23"/>
      <c r="F54" s="25"/>
    </row>
  </sheetData>
  <sheetProtection/>
  <mergeCells count="1">
    <mergeCell ref="B8:B9"/>
  </mergeCells>
  <printOptions horizontalCentered="1"/>
  <pageMargins left="0" right="0" top="0" bottom="0" header="0" footer="0"/>
  <pageSetup firstPageNumber="16" useFirstPageNumber="1" horizontalDpi="600" verticalDpi="600" orientation="portrait" paperSize="9" scale="88" r:id="rId2"/>
  <headerFooter alignWithMargins="0">
    <oddFooter>&amp;CPágina N°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Q90"/>
  <sheetViews>
    <sheetView showGridLines="0" zoomScalePageLayoutView="0" workbookViewId="0" topLeftCell="A1">
      <selection activeCell="E18" sqref="E18"/>
    </sheetView>
  </sheetViews>
  <sheetFormatPr defaultColWidth="11.421875" defaultRowHeight="12.75"/>
  <cols>
    <col min="1" max="1" width="3.7109375" style="1" customWidth="1"/>
    <col min="2" max="2" width="21.28125" style="1" customWidth="1"/>
    <col min="3" max="3" width="13.7109375" style="1" bestFit="1" customWidth="1"/>
    <col min="4" max="4" width="6.140625" style="1" customWidth="1"/>
    <col min="5" max="5" width="13.7109375" style="1" bestFit="1" customWidth="1"/>
    <col min="6" max="6" width="10.00390625" style="1" customWidth="1"/>
    <col min="7" max="7" width="9.57421875" style="1" customWidth="1"/>
    <col min="8" max="8" width="11.7109375" style="1" bestFit="1" customWidth="1"/>
    <col min="9" max="9" width="7.421875" style="1" customWidth="1"/>
    <col min="10" max="10" width="6.7109375" style="1" customWidth="1"/>
    <col min="11" max="11" width="6.7109375" style="1" bestFit="1" customWidth="1"/>
    <col min="12" max="12" width="6.7109375" style="1" customWidth="1"/>
    <col min="13" max="13" width="6.8515625" style="1" bestFit="1" customWidth="1"/>
    <col min="14" max="14" width="8.57421875" style="1" customWidth="1"/>
    <col min="15" max="15" width="11.421875" style="1" customWidth="1"/>
    <col min="16" max="16" width="12.28125" style="1" bestFit="1" customWidth="1"/>
    <col min="17" max="16384" width="11.421875" style="1" customWidth="1"/>
  </cols>
  <sheetData>
    <row r="1" spans="1:14" ht="20.25" customHeight="1">
      <c r="A1" s="35" t="s">
        <v>213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2" t="s">
        <v>212</v>
      </c>
    </row>
    <row r="2" ht="18" customHeight="1">
      <c r="G2" s="36" t="s">
        <v>214</v>
      </c>
    </row>
    <row r="3" ht="18" customHeight="1">
      <c r="G3" s="36" t="s">
        <v>211</v>
      </c>
    </row>
    <row r="4" spans="1:14" ht="20.25" customHeight="1">
      <c r="A4" s="35" t="s">
        <v>210</v>
      </c>
      <c r="B4" s="33"/>
      <c r="C4" s="33"/>
      <c r="D4" s="34"/>
      <c r="E4" s="34"/>
      <c r="F4" s="33"/>
      <c r="G4" s="33"/>
      <c r="H4" s="33"/>
      <c r="I4" s="33"/>
      <c r="J4" s="33"/>
      <c r="K4" s="33"/>
      <c r="L4" s="33"/>
      <c r="M4" s="33"/>
      <c r="N4" s="32" t="s">
        <v>209</v>
      </c>
    </row>
    <row r="5" spans="1:7" ht="12.75">
      <c r="A5" s="31"/>
      <c r="C5" s="29"/>
      <c r="G5" s="246" t="s">
        <v>502</v>
      </c>
    </row>
    <row r="6" spans="1:14" ht="11.25" customHeight="1">
      <c r="A6" s="1034"/>
      <c r="B6" s="1034" t="s">
        <v>22</v>
      </c>
      <c r="C6" s="1034" t="s">
        <v>180</v>
      </c>
      <c r="D6" s="1034" t="s">
        <v>103</v>
      </c>
      <c r="E6" s="1034" t="s">
        <v>459</v>
      </c>
      <c r="F6" s="1034" t="s">
        <v>161</v>
      </c>
      <c r="G6" s="1034" t="s">
        <v>21</v>
      </c>
      <c r="H6" s="1035" t="s">
        <v>295</v>
      </c>
      <c r="I6" s="1034" t="s">
        <v>215</v>
      </c>
      <c r="J6" s="1034" t="s">
        <v>2</v>
      </c>
      <c r="K6" s="1034"/>
      <c r="L6" s="1034" t="s">
        <v>31</v>
      </c>
      <c r="M6" s="1034"/>
      <c r="N6" s="1034"/>
    </row>
    <row r="7" spans="1:14" ht="12" thickBot="1">
      <c r="A7" s="1034"/>
      <c r="B7" s="1034"/>
      <c r="C7" s="1034"/>
      <c r="D7" s="1034"/>
      <c r="E7" s="1034"/>
      <c r="F7" s="1034"/>
      <c r="G7" s="1034"/>
      <c r="H7" s="1036"/>
      <c r="I7" s="1034"/>
      <c r="J7" s="124" t="s">
        <v>159</v>
      </c>
      <c r="K7" s="124" t="s">
        <v>158</v>
      </c>
      <c r="L7" s="124" t="s">
        <v>159</v>
      </c>
      <c r="M7" s="124" t="s">
        <v>158</v>
      </c>
      <c r="N7" s="124" t="s">
        <v>216</v>
      </c>
    </row>
    <row r="8" spans="1:14" s="52" customFormat="1" ht="13.5" customHeight="1" thickBot="1">
      <c r="A8" s="1031" t="s">
        <v>268</v>
      </c>
      <c r="B8" s="1032"/>
      <c r="C8" s="1032"/>
      <c r="D8" s="1032"/>
      <c r="E8" s="1032"/>
      <c r="F8" s="1032"/>
      <c r="G8" s="1032"/>
      <c r="H8" s="1032"/>
      <c r="I8" s="1032"/>
      <c r="J8" s="1032"/>
      <c r="K8" s="1032"/>
      <c r="L8" s="1032"/>
      <c r="M8" s="1032"/>
      <c r="N8" s="1033"/>
    </row>
    <row r="9" spans="1:14" ht="15" customHeight="1">
      <c r="A9" s="121" t="s">
        <v>246</v>
      </c>
      <c r="B9" s="139"/>
      <c r="C9" s="213">
        <v>22002762.021287307</v>
      </c>
      <c r="D9" s="125"/>
      <c r="E9" s="213">
        <v>12812503.79999999</v>
      </c>
      <c r="F9" s="125"/>
      <c r="G9" s="125"/>
      <c r="H9" s="125"/>
      <c r="I9" s="125"/>
      <c r="J9" s="125"/>
      <c r="K9" s="125"/>
      <c r="L9" s="125"/>
      <c r="M9" s="125"/>
      <c r="N9" s="218"/>
    </row>
    <row r="10" spans="1:14" ht="12.75" customHeight="1">
      <c r="A10" s="635" t="s">
        <v>95</v>
      </c>
      <c r="B10" s="636" t="s">
        <v>1</v>
      </c>
      <c r="C10" s="567">
        <v>2500376.262469178</v>
      </c>
      <c r="D10" s="637" t="s">
        <v>105</v>
      </c>
      <c r="E10" s="567">
        <v>1382434.079999995</v>
      </c>
      <c r="F10" s="638">
        <v>0.02</v>
      </c>
      <c r="G10" s="639">
        <v>39167</v>
      </c>
      <c r="H10" s="639" t="s">
        <v>278</v>
      </c>
      <c r="I10" s="639" t="s">
        <v>164</v>
      </c>
      <c r="J10" s="640">
        <v>181</v>
      </c>
      <c r="K10" s="641">
        <v>39052</v>
      </c>
      <c r="L10" s="642">
        <v>168</v>
      </c>
      <c r="M10" s="641">
        <v>39448</v>
      </c>
      <c r="N10" s="701">
        <v>44531</v>
      </c>
    </row>
    <row r="11" spans="1:14" ht="12.75" customHeight="1">
      <c r="A11" s="643" t="s">
        <v>106</v>
      </c>
      <c r="B11" s="553" t="s">
        <v>36</v>
      </c>
      <c r="C11" s="644">
        <v>1359616.3</v>
      </c>
      <c r="D11" s="551" t="s">
        <v>105</v>
      </c>
      <c r="E11" s="644">
        <v>836686.9</v>
      </c>
      <c r="F11" s="645">
        <v>0.02</v>
      </c>
      <c r="G11" s="646">
        <v>39723</v>
      </c>
      <c r="H11" s="646" t="s">
        <v>278</v>
      </c>
      <c r="I11" s="646" t="s">
        <v>164</v>
      </c>
      <c r="J11" s="647">
        <v>168</v>
      </c>
      <c r="K11" s="648">
        <v>39448</v>
      </c>
      <c r="L11" s="649">
        <v>156</v>
      </c>
      <c r="M11" s="648">
        <v>39814</v>
      </c>
      <c r="N11" s="670">
        <v>44531</v>
      </c>
    </row>
    <row r="12" spans="1:14" ht="12.75" customHeight="1">
      <c r="A12" s="643" t="s">
        <v>109</v>
      </c>
      <c r="B12" s="553" t="s">
        <v>37</v>
      </c>
      <c r="C12" s="644">
        <v>2303529.7226432133</v>
      </c>
      <c r="D12" s="551" t="s">
        <v>105</v>
      </c>
      <c r="E12" s="644">
        <v>1316302.56</v>
      </c>
      <c r="F12" s="645">
        <v>0.02</v>
      </c>
      <c r="G12" s="646">
        <v>39231</v>
      </c>
      <c r="H12" s="646" t="s">
        <v>278</v>
      </c>
      <c r="I12" s="646" t="s">
        <v>164</v>
      </c>
      <c r="J12" s="647">
        <v>181</v>
      </c>
      <c r="K12" s="648">
        <v>39052</v>
      </c>
      <c r="L12" s="649">
        <v>168</v>
      </c>
      <c r="M12" s="648">
        <v>39448</v>
      </c>
      <c r="N12" s="670">
        <v>44531</v>
      </c>
    </row>
    <row r="13" spans="1:14" ht="12.75" customHeight="1">
      <c r="A13" s="643" t="s">
        <v>113</v>
      </c>
      <c r="B13" s="553" t="s">
        <v>19</v>
      </c>
      <c r="C13" s="644">
        <v>4936239.090660734</v>
      </c>
      <c r="D13" s="551" t="s">
        <v>105</v>
      </c>
      <c r="E13" s="644">
        <v>2820708</v>
      </c>
      <c r="F13" s="645">
        <v>0.02</v>
      </c>
      <c r="G13" s="646">
        <v>39073</v>
      </c>
      <c r="H13" s="646" t="s">
        <v>278</v>
      </c>
      <c r="I13" s="646" t="s">
        <v>164</v>
      </c>
      <c r="J13" s="647">
        <v>181</v>
      </c>
      <c r="K13" s="648">
        <v>39052</v>
      </c>
      <c r="L13" s="649">
        <v>168</v>
      </c>
      <c r="M13" s="648">
        <v>39448</v>
      </c>
      <c r="N13" s="670">
        <v>44531</v>
      </c>
    </row>
    <row r="14" spans="1:14" ht="12.75" customHeight="1">
      <c r="A14" s="643" t="s">
        <v>115</v>
      </c>
      <c r="B14" s="553" t="s">
        <v>15</v>
      </c>
      <c r="C14" s="644">
        <v>482356.91559986485</v>
      </c>
      <c r="D14" s="551" t="s">
        <v>105</v>
      </c>
      <c r="E14" s="644">
        <v>275632.68</v>
      </c>
      <c r="F14" s="645">
        <v>0.02</v>
      </c>
      <c r="G14" s="646">
        <v>39212</v>
      </c>
      <c r="H14" s="646" t="s">
        <v>278</v>
      </c>
      <c r="I14" s="646" t="s">
        <v>164</v>
      </c>
      <c r="J14" s="647">
        <v>181</v>
      </c>
      <c r="K14" s="648">
        <v>39052</v>
      </c>
      <c r="L14" s="649">
        <v>168</v>
      </c>
      <c r="M14" s="648">
        <v>39448</v>
      </c>
      <c r="N14" s="670">
        <v>44531</v>
      </c>
    </row>
    <row r="15" spans="1:14" ht="12.75" customHeight="1">
      <c r="A15" s="643" t="s">
        <v>117</v>
      </c>
      <c r="B15" s="553" t="s">
        <v>14</v>
      </c>
      <c r="C15" s="644">
        <v>290740.92</v>
      </c>
      <c r="D15" s="551" t="s">
        <v>105</v>
      </c>
      <c r="E15" s="644">
        <v>178917.6</v>
      </c>
      <c r="F15" s="645">
        <v>0.02</v>
      </c>
      <c r="G15" s="646">
        <v>39718</v>
      </c>
      <c r="H15" s="646" t="s">
        <v>278</v>
      </c>
      <c r="I15" s="646" t="s">
        <v>164</v>
      </c>
      <c r="J15" s="647">
        <v>168</v>
      </c>
      <c r="K15" s="648">
        <v>39448</v>
      </c>
      <c r="L15" s="649">
        <v>156</v>
      </c>
      <c r="M15" s="648">
        <v>39814</v>
      </c>
      <c r="N15" s="670">
        <v>44531</v>
      </c>
    </row>
    <row r="16" spans="1:14" ht="12.75" customHeight="1">
      <c r="A16" s="643" t="s">
        <v>119</v>
      </c>
      <c r="B16" s="553" t="s">
        <v>13</v>
      </c>
      <c r="C16" s="644">
        <v>1161487.4179999998</v>
      </c>
      <c r="D16" s="551" t="s">
        <v>105</v>
      </c>
      <c r="E16" s="644">
        <v>663707.04</v>
      </c>
      <c r="F16" s="645">
        <v>0.02</v>
      </c>
      <c r="G16" s="646">
        <v>39212</v>
      </c>
      <c r="H16" s="646" t="s">
        <v>278</v>
      </c>
      <c r="I16" s="646" t="s">
        <v>164</v>
      </c>
      <c r="J16" s="647">
        <v>181</v>
      </c>
      <c r="K16" s="648">
        <v>39052</v>
      </c>
      <c r="L16" s="649">
        <v>168</v>
      </c>
      <c r="M16" s="648">
        <v>39448</v>
      </c>
      <c r="N16" s="670">
        <v>44531</v>
      </c>
    </row>
    <row r="17" spans="1:14" ht="12.75" customHeight="1">
      <c r="A17" s="643" t="s">
        <v>144</v>
      </c>
      <c r="B17" s="553" t="s">
        <v>3</v>
      </c>
      <c r="C17" s="644">
        <v>1083532.8307632452</v>
      </c>
      <c r="D17" s="551" t="s">
        <v>105</v>
      </c>
      <c r="E17" s="644">
        <v>619161.63</v>
      </c>
      <c r="F17" s="645">
        <v>0.02</v>
      </c>
      <c r="G17" s="646">
        <v>39141</v>
      </c>
      <c r="H17" s="646" t="s">
        <v>278</v>
      </c>
      <c r="I17" s="646" t="s">
        <v>164</v>
      </c>
      <c r="J17" s="647">
        <v>181</v>
      </c>
      <c r="K17" s="648">
        <v>39052</v>
      </c>
      <c r="L17" s="649">
        <v>168</v>
      </c>
      <c r="M17" s="648">
        <v>39448</v>
      </c>
      <c r="N17" s="670">
        <v>44531</v>
      </c>
    </row>
    <row r="18" spans="1:14" ht="12.75" customHeight="1">
      <c r="A18" s="643" t="s">
        <v>132</v>
      </c>
      <c r="B18" s="553" t="s">
        <v>12</v>
      </c>
      <c r="C18" s="644">
        <v>1732864.4333385753</v>
      </c>
      <c r="D18" s="551" t="s">
        <v>105</v>
      </c>
      <c r="E18" s="644">
        <v>990208.19</v>
      </c>
      <c r="F18" s="645">
        <v>0.02</v>
      </c>
      <c r="G18" s="646">
        <v>39344</v>
      </c>
      <c r="H18" s="646" t="s">
        <v>278</v>
      </c>
      <c r="I18" s="646" t="s">
        <v>164</v>
      </c>
      <c r="J18" s="647">
        <v>181</v>
      </c>
      <c r="K18" s="648">
        <v>39052</v>
      </c>
      <c r="L18" s="649">
        <v>168</v>
      </c>
      <c r="M18" s="648">
        <v>39448</v>
      </c>
      <c r="N18" s="670">
        <v>44531</v>
      </c>
    </row>
    <row r="19" spans="1:14" ht="12.75" customHeight="1">
      <c r="A19" s="643" t="s">
        <v>134</v>
      </c>
      <c r="B19" s="553" t="s">
        <v>4</v>
      </c>
      <c r="C19" s="644">
        <v>1299302.5678125</v>
      </c>
      <c r="D19" s="551" t="s">
        <v>105</v>
      </c>
      <c r="E19" s="644">
        <v>742458.72</v>
      </c>
      <c r="F19" s="645">
        <v>0.02</v>
      </c>
      <c r="G19" s="646">
        <v>39262</v>
      </c>
      <c r="H19" s="646" t="s">
        <v>278</v>
      </c>
      <c r="I19" s="646" t="s">
        <v>164</v>
      </c>
      <c r="J19" s="647">
        <v>181</v>
      </c>
      <c r="K19" s="648">
        <v>39052</v>
      </c>
      <c r="L19" s="649">
        <v>168</v>
      </c>
      <c r="M19" s="648">
        <v>39448</v>
      </c>
      <c r="N19" s="670">
        <v>44531</v>
      </c>
    </row>
    <row r="20" spans="1:14" ht="12.75" customHeight="1">
      <c r="A20" s="643" t="s">
        <v>138</v>
      </c>
      <c r="B20" s="553" t="s">
        <v>10</v>
      </c>
      <c r="C20" s="644">
        <v>367530.83</v>
      </c>
      <c r="D20" s="551" t="s">
        <v>105</v>
      </c>
      <c r="E20" s="644">
        <v>226172.64</v>
      </c>
      <c r="F20" s="645">
        <v>0.02</v>
      </c>
      <c r="G20" s="646">
        <v>39727</v>
      </c>
      <c r="H20" s="646" t="s">
        <v>278</v>
      </c>
      <c r="I20" s="646" t="s">
        <v>164</v>
      </c>
      <c r="J20" s="647">
        <v>168</v>
      </c>
      <c r="K20" s="648">
        <v>39448</v>
      </c>
      <c r="L20" s="649">
        <v>156</v>
      </c>
      <c r="M20" s="648">
        <v>39814</v>
      </c>
      <c r="N20" s="670">
        <v>44531</v>
      </c>
    </row>
    <row r="21" spans="1:14" ht="12.75" customHeight="1" thickBot="1">
      <c r="A21" s="650" t="s">
        <v>141</v>
      </c>
      <c r="B21" s="554" t="s">
        <v>11</v>
      </c>
      <c r="C21" s="568">
        <v>4485184.73</v>
      </c>
      <c r="D21" s="651" t="s">
        <v>105</v>
      </c>
      <c r="E21" s="568">
        <v>2760113.76</v>
      </c>
      <c r="F21" s="652">
        <v>0.02</v>
      </c>
      <c r="G21" s="653">
        <v>39727</v>
      </c>
      <c r="H21" s="653" t="s">
        <v>278</v>
      </c>
      <c r="I21" s="653" t="s">
        <v>164</v>
      </c>
      <c r="J21" s="654">
        <v>168</v>
      </c>
      <c r="K21" s="655">
        <v>39448</v>
      </c>
      <c r="L21" s="656">
        <v>156</v>
      </c>
      <c r="M21" s="655">
        <v>39814</v>
      </c>
      <c r="N21" s="702">
        <v>44531</v>
      </c>
    </row>
    <row r="22" spans="1:17" s="52" customFormat="1" ht="18" customHeight="1" thickBot="1">
      <c r="A22" s="1039" t="s">
        <v>244</v>
      </c>
      <c r="B22" s="1040"/>
      <c r="C22" s="214">
        <v>22002762.021287307</v>
      </c>
      <c r="D22" s="877"/>
      <c r="E22" s="214">
        <v>12812503.79999999</v>
      </c>
      <c r="F22" s="875"/>
      <c r="G22" s="876"/>
      <c r="H22" s="876"/>
      <c r="I22" s="876"/>
      <c r="J22" s="876"/>
      <c r="K22" s="876"/>
      <c r="L22" s="876"/>
      <c r="M22" s="876"/>
      <c r="N22" s="876"/>
      <c r="O22" s="585"/>
      <c r="P22" s="972"/>
      <c r="Q22" s="972"/>
    </row>
    <row r="23" spans="1:15" s="52" customFormat="1" ht="3.75" customHeight="1" thickBot="1">
      <c r="A23" s="585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</row>
    <row r="24" spans="1:14" s="52" customFormat="1" ht="13.5" customHeight="1" thickBot="1">
      <c r="A24" s="1044" t="s">
        <v>488</v>
      </c>
      <c r="B24" s="1045"/>
      <c r="C24" s="1045"/>
      <c r="D24" s="1045"/>
      <c r="E24" s="1045"/>
      <c r="F24" s="1045"/>
      <c r="G24" s="1045"/>
      <c r="H24" s="1045"/>
      <c r="I24" s="1045"/>
      <c r="J24" s="1045"/>
      <c r="K24" s="1045"/>
      <c r="L24" s="1045"/>
      <c r="M24" s="1045"/>
      <c r="N24" s="1046"/>
    </row>
    <row r="25" spans="1:14" s="52" customFormat="1" ht="12" thickBot="1">
      <c r="A25" s="1041" t="s">
        <v>462</v>
      </c>
      <c r="B25" s="1042"/>
      <c r="C25" s="1042"/>
      <c r="D25" s="1042"/>
      <c r="E25" s="1042"/>
      <c r="F25" s="1042"/>
      <c r="G25" s="1042"/>
      <c r="H25" s="1042"/>
      <c r="I25" s="1042"/>
      <c r="J25" s="1042"/>
      <c r="K25" s="1042"/>
      <c r="L25" s="1042"/>
      <c r="M25" s="1042"/>
      <c r="N25" s="1043"/>
    </row>
    <row r="26" spans="1:14" s="52" customFormat="1" ht="15" customHeight="1">
      <c r="A26" s="140" t="s">
        <v>101</v>
      </c>
      <c r="B26" s="130"/>
      <c r="C26" s="215">
        <v>6976222.4</v>
      </c>
      <c r="D26" s="131"/>
      <c r="E26" s="215">
        <v>3683618.16</v>
      </c>
      <c r="F26" s="130"/>
      <c r="G26" s="132"/>
      <c r="H26" s="130"/>
      <c r="I26" s="130"/>
      <c r="J26" s="130"/>
      <c r="K26" s="130"/>
      <c r="L26" s="130"/>
      <c r="M26" s="130"/>
      <c r="N26" s="133"/>
    </row>
    <row r="27" spans="1:14" ht="12.75" customHeight="1">
      <c r="A27" s="219" t="s">
        <v>94</v>
      </c>
      <c r="B27" s="7" t="s">
        <v>1</v>
      </c>
      <c r="C27" s="184">
        <v>6976222.4</v>
      </c>
      <c r="D27" s="16" t="s">
        <v>269</v>
      </c>
      <c r="E27" s="184">
        <v>3683618.16</v>
      </c>
      <c r="F27" s="4">
        <v>0.06</v>
      </c>
      <c r="G27" s="6">
        <v>39037</v>
      </c>
      <c r="H27" s="6" t="s">
        <v>277</v>
      </c>
      <c r="I27" s="6" t="s">
        <v>162</v>
      </c>
      <c r="J27" s="11">
        <v>21</v>
      </c>
      <c r="K27" s="38">
        <v>39082</v>
      </c>
      <c r="L27" s="18">
        <v>21</v>
      </c>
      <c r="M27" s="38">
        <v>39082</v>
      </c>
      <c r="N27" s="670">
        <v>41517</v>
      </c>
    </row>
    <row r="28" spans="1:14" s="52" customFormat="1" ht="15" customHeight="1">
      <c r="A28" s="660" t="s">
        <v>249</v>
      </c>
      <c r="B28" s="661"/>
      <c r="C28" s="662">
        <v>70601385</v>
      </c>
      <c r="D28" s="663"/>
      <c r="E28" s="662">
        <v>9239487.710000003</v>
      </c>
      <c r="F28" s="661"/>
      <c r="G28" s="664"/>
      <c r="H28" s="661"/>
      <c r="I28" s="661"/>
      <c r="J28" s="661"/>
      <c r="K28" s="661"/>
      <c r="L28" s="661"/>
      <c r="M28" s="661"/>
      <c r="N28" s="665"/>
    </row>
    <row r="29" spans="1:14" ht="12.75" customHeight="1">
      <c r="A29" s="635" t="s">
        <v>96</v>
      </c>
      <c r="B29" s="636" t="s">
        <v>1</v>
      </c>
      <c r="C29" s="567">
        <v>7000000</v>
      </c>
      <c r="D29" s="637" t="s">
        <v>269</v>
      </c>
      <c r="E29" s="567">
        <v>936857.1700000014</v>
      </c>
      <c r="F29" s="638">
        <v>0.12</v>
      </c>
      <c r="G29" s="639">
        <v>39727</v>
      </c>
      <c r="H29" s="639" t="s">
        <v>278</v>
      </c>
      <c r="I29" s="639" t="s">
        <v>162</v>
      </c>
      <c r="J29" s="640">
        <v>60</v>
      </c>
      <c r="K29" s="641">
        <v>39995</v>
      </c>
      <c r="L29" s="642">
        <v>54</v>
      </c>
      <c r="M29" s="641">
        <v>40205</v>
      </c>
      <c r="N29" s="701">
        <v>41795</v>
      </c>
    </row>
    <row r="30" spans="1:14" ht="12.75" customHeight="1">
      <c r="A30" s="643" t="s">
        <v>107</v>
      </c>
      <c r="B30" s="553" t="s">
        <v>36</v>
      </c>
      <c r="C30" s="644">
        <v>4000000</v>
      </c>
      <c r="D30" s="551" t="s">
        <v>269</v>
      </c>
      <c r="E30" s="644">
        <v>578753.389999999</v>
      </c>
      <c r="F30" s="645">
        <v>0.12</v>
      </c>
      <c r="G30" s="646">
        <v>39752</v>
      </c>
      <c r="H30" s="646" t="s">
        <v>278</v>
      </c>
      <c r="I30" s="646" t="s">
        <v>162</v>
      </c>
      <c r="J30" s="647">
        <v>60</v>
      </c>
      <c r="K30" s="648">
        <v>39995</v>
      </c>
      <c r="L30" s="649">
        <v>54</v>
      </c>
      <c r="M30" s="648">
        <v>40205</v>
      </c>
      <c r="N30" s="670">
        <v>41795</v>
      </c>
    </row>
    <row r="31" spans="1:14" ht="12.75" customHeight="1">
      <c r="A31" s="643" t="s">
        <v>110</v>
      </c>
      <c r="B31" s="553" t="s">
        <v>37</v>
      </c>
      <c r="C31" s="644">
        <v>4000000</v>
      </c>
      <c r="D31" s="551" t="s">
        <v>269</v>
      </c>
      <c r="E31" s="644">
        <v>222219.78</v>
      </c>
      <c r="F31" s="645">
        <v>0.12</v>
      </c>
      <c r="G31" s="646">
        <v>39727</v>
      </c>
      <c r="H31" s="646" t="s">
        <v>278</v>
      </c>
      <c r="I31" s="646" t="s">
        <v>162</v>
      </c>
      <c r="J31" s="647">
        <v>60</v>
      </c>
      <c r="K31" s="648">
        <v>39995</v>
      </c>
      <c r="L31" s="649">
        <v>54</v>
      </c>
      <c r="M31" s="648">
        <v>40205</v>
      </c>
      <c r="N31" s="670">
        <v>41795</v>
      </c>
    </row>
    <row r="32" spans="1:14" ht="12.75" customHeight="1">
      <c r="A32" s="643" t="s">
        <v>114</v>
      </c>
      <c r="B32" s="553" t="s">
        <v>19</v>
      </c>
      <c r="C32" s="644">
        <v>8000000</v>
      </c>
      <c r="D32" s="551" t="s">
        <v>269</v>
      </c>
      <c r="E32" s="644">
        <v>1107854.59</v>
      </c>
      <c r="F32" s="645">
        <v>0.12</v>
      </c>
      <c r="G32" s="646">
        <v>39727</v>
      </c>
      <c r="H32" s="646" t="s">
        <v>278</v>
      </c>
      <c r="I32" s="646" t="s">
        <v>162</v>
      </c>
      <c r="J32" s="647">
        <v>60</v>
      </c>
      <c r="K32" s="648">
        <v>39995</v>
      </c>
      <c r="L32" s="649">
        <v>54</v>
      </c>
      <c r="M32" s="648">
        <v>40205</v>
      </c>
      <c r="N32" s="670">
        <v>41795</v>
      </c>
    </row>
    <row r="33" spans="1:14" ht="12.75" customHeight="1">
      <c r="A33" s="643" t="s">
        <v>116</v>
      </c>
      <c r="B33" s="553" t="s">
        <v>15</v>
      </c>
      <c r="C33" s="644">
        <v>2000000</v>
      </c>
      <c r="D33" s="551" t="s">
        <v>269</v>
      </c>
      <c r="E33" s="644">
        <v>142351.02</v>
      </c>
      <c r="F33" s="645">
        <v>0.12</v>
      </c>
      <c r="G33" s="646">
        <v>39752</v>
      </c>
      <c r="H33" s="646" t="s">
        <v>278</v>
      </c>
      <c r="I33" s="646" t="s">
        <v>162</v>
      </c>
      <c r="J33" s="647">
        <v>60</v>
      </c>
      <c r="K33" s="648">
        <v>39995</v>
      </c>
      <c r="L33" s="649">
        <v>54</v>
      </c>
      <c r="M33" s="648">
        <v>40205</v>
      </c>
      <c r="N33" s="670">
        <v>41795</v>
      </c>
    </row>
    <row r="34" spans="1:14" ht="12.75" customHeight="1">
      <c r="A34" s="643" t="s">
        <v>118</v>
      </c>
      <c r="B34" s="553" t="s">
        <v>14</v>
      </c>
      <c r="C34" s="644">
        <v>1528385</v>
      </c>
      <c r="D34" s="551" t="s">
        <v>269</v>
      </c>
      <c r="E34" s="644">
        <v>161969.01</v>
      </c>
      <c r="F34" s="645">
        <v>0.12</v>
      </c>
      <c r="G34" s="646">
        <v>39727</v>
      </c>
      <c r="H34" s="646" t="s">
        <v>278</v>
      </c>
      <c r="I34" s="646" t="s">
        <v>162</v>
      </c>
      <c r="J34" s="647">
        <v>60</v>
      </c>
      <c r="K34" s="648">
        <v>39995</v>
      </c>
      <c r="L34" s="649">
        <v>54</v>
      </c>
      <c r="M34" s="648">
        <v>40205</v>
      </c>
      <c r="N34" s="670">
        <v>41795</v>
      </c>
    </row>
    <row r="35" spans="1:14" ht="12.75" customHeight="1">
      <c r="A35" s="643" t="s">
        <v>120</v>
      </c>
      <c r="B35" s="553" t="s">
        <v>13</v>
      </c>
      <c r="C35" s="644">
        <v>6000000</v>
      </c>
      <c r="D35" s="551" t="s">
        <v>269</v>
      </c>
      <c r="E35" s="644">
        <v>844796.48</v>
      </c>
      <c r="F35" s="645">
        <v>0.12</v>
      </c>
      <c r="G35" s="646">
        <v>39727</v>
      </c>
      <c r="H35" s="646" t="s">
        <v>278</v>
      </c>
      <c r="I35" s="646" t="s">
        <v>162</v>
      </c>
      <c r="J35" s="647">
        <v>60</v>
      </c>
      <c r="K35" s="648">
        <v>39995</v>
      </c>
      <c r="L35" s="649">
        <v>54</v>
      </c>
      <c r="M35" s="648">
        <v>40205</v>
      </c>
      <c r="N35" s="670">
        <v>41795</v>
      </c>
    </row>
    <row r="36" spans="1:14" ht="12.75" customHeight="1">
      <c r="A36" s="643" t="s">
        <v>122</v>
      </c>
      <c r="B36" s="553" t="s">
        <v>9</v>
      </c>
      <c r="C36" s="644">
        <v>2000000</v>
      </c>
      <c r="D36" s="551" t="s">
        <v>269</v>
      </c>
      <c r="E36" s="644">
        <v>278838.73</v>
      </c>
      <c r="F36" s="645">
        <v>0.12</v>
      </c>
      <c r="G36" s="646">
        <v>39727</v>
      </c>
      <c r="H36" s="646" t="s">
        <v>278</v>
      </c>
      <c r="I36" s="646" t="s">
        <v>162</v>
      </c>
      <c r="J36" s="647">
        <v>60</v>
      </c>
      <c r="K36" s="648">
        <v>39995</v>
      </c>
      <c r="L36" s="649">
        <v>54</v>
      </c>
      <c r="M36" s="648">
        <v>40205</v>
      </c>
      <c r="N36" s="670">
        <v>41795</v>
      </c>
    </row>
    <row r="37" spans="1:14" ht="12.75" customHeight="1">
      <c r="A37" s="643" t="s">
        <v>124</v>
      </c>
      <c r="B37" s="553" t="s">
        <v>8</v>
      </c>
      <c r="C37" s="644">
        <v>6000000</v>
      </c>
      <c r="D37" s="551" t="s">
        <v>269</v>
      </c>
      <c r="E37" s="644">
        <v>836516.1600000025</v>
      </c>
      <c r="F37" s="645">
        <v>0.12</v>
      </c>
      <c r="G37" s="646">
        <v>39727</v>
      </c>
      <c r="H37" s="646" t="s">
        <v>278</v>
      </c>
      <c r="I37" s="646" t="s">
        <v>162</v>
      </c>
      <c r="J37" s="647">
        <v>60</v>
      </c>
      <c r="K37" s="648">
        <v>39995</v>
      </c>
      <c r="L37" s="649">
        <v>54</v>
      </c>
      <c r="M37" s="648">
        <v>40205</v>
      </c>
      <c r="N37" s="670">
        <v>41795</v>
      </c>
    </row>
    <row r="38" spans="1:14" ht="12.75" customHeight="1">
      <c r="A38" s="643" t="s">
        <v>145</v>
      </c>
      <c r="B38" s="553" t="s">
        <v>3</v>
      </c>
      <c r="C38" s="644">
        <v>6600000</v>
      </c>
      <c r="D38" s="551" t="s">
        <v>269</v>
      </c>
      <c r="E38" s="644">
        <v>923594.3200000013</v>
      </c>
      <c r="F38" s="645">
        <v>0.12</v>
      </c>
      <c r="G38" s="646">
        <v>39727</v>
      </c>
      <c r="H38" s="646" t="s">
        <v>278</v>
      </c>
      <c r="I38" s="646" t="s">
        <v>162</v>
      </c>
      <c r="J38" s="647">
        <v>60</v>
      </c>
      <c r="K38" s="648">
        <v>39995</v>
      </c>
      <c r="L38" s="649">
        <v>54</v>
      </c>
      <c r="M38" s="648">
        <v>40205</v>
      </c>
      <c r="N38" s="670">
        <v>41795</v>
      </c>
    </row>
    <row r="39" spans="1:14" ht="12.75" customHeight="1">
      <c r="A39" s="643" t="s">
        <v>126</v>
      </c>
      <c r="B39" s="553" t="s">
        <v>5</v>
      </c>
      <c r="C39" s="644">
        <v>4798000</v>
      </c>
      <c r="D39" s="551" t="s">
        <v>269</v>
      </c>
      <c r="E39" s="644">
        <v>678502.7799999984</v>
      </c>
      <c r="F39" s="645">
        <v>0.12</v>
      </c>
      <c r="G39" s="646">
        <v>39752</v>
      </c>
      <c r="H39" s="646" t="s">
        <v>278</v>
      </c>
      <c r="I39" s="646" t="s">
        <v>162</v>
      </c>
      <c r="J39" s="647">
        <v>60</v>
      </c>
      <c r="K39" s="648">
        <v>39995</v>
      </c>
      <c r="L39" s="649">
        <v>54</v>
      </c>
      <c r="M39" s="648">
        <v>40205</v>
      </c>
      <c r="N39" s="670">
        <v>41795</v>
      </c>
    </row>
    <row r="40" spans="1:14" ht="12.75" customHeight="1">
      <c r="A40" s="643" t="s">
        <v>129</v>
      </c>
      <c r="B40" s="553" t="s">
        <v>7</v>
      </c>
      <c r="C40" s="644">
        <v>2500000</v>
      </c>
      <c r="D40" s="551" t="s">
        <v>269</v>
      </c>
      <c r="E40" s="644">
        <v>350944.2699999991</v>
      </c>
      <c r="F40" s="645">
        <v>0.12</v>
      </c>
      <c r="G40" s="646">
        <v>39727</v>
      </c>
      <c r="H40" s="646" t="s">
        <v>278</v>
      </c>
      <c r="I40" s="646" t="s">
        <v>162</v>
      </c>
      <c r="J40" s="647">
        <v>60</v>
      </c>
      <c r="K40" s="648">
        <v>39995</v>
      </c>
      <c r="L40" s="649">
        <v>54</v>
      </c>
      <c r="M40" s="648">
        <v>40205</v>
      </c>
      <c r="N40" s="670">
        <v>41795</v>
      </c>
    </row>
    <row r="41" spans="1:14" ht="12.75" customHeight="1">
      <c r="A41" s="643" t="s">
        <v>300</v>
      </c>
      <c r="B41" s="553" t="s">
        <v>12</v>
      </c>
      <c r="C41" s="644">
        <v>4500000</v>
      </c>
      <c r="D41" s="551" t="s">
        <v>269</v>
      </c>
      <c r="E41" s="644">
        <v>655589.4599999989</v>
      </c>
      <c r="F41" s="645">
        <v>0.12</v>
      </c>
      <c r="G41" s="646">
        <v>39727</v>
      </c>
      <c r="H41" s="646" t="s">
        <v>278</v>
      </c>
      <c r="I41" s="646" t="s">
        <v>162</v>
      </c>
      <c r="J41" s="647">
        <v>60</v>
      </c>
      <c r="K41" s="648">
        <v>39995</v>
      </c>
      <c r="L41" s="649">
        <v>54</v>
      </c>
      <c r="M41" s="648">
        <v>40205</v>
      </c>
      <c r="N41" s="670">
        <v>41795</v>
      </c>
    </row>
    <row r="42" spans="1:14" ht="12.75" customHeight="1">
      <c r="A42" s="643" t="s">
        <v>135</v>
      </c>
      <c r="B42" s="553" t="s">
        <v>4</v>
      </c>
      <c r="C42" s="644">
        <v>3075000</v>
      </c>
      <c r="D42" s="551" t="s">
        <v>269</v>
      </c>
      <c r="E42" s="644">
        <v>428714.5399999991</v>
      </c>
      <c r="F42" s="645">
        <v>0.12</v>
      </c>
      <c r="G42" s="646">
        <v>39727</v>
      </c>
      <c r="H42" s="646" t="s">
        <v>278</v>
      </c>
      <c r="I42" s="646" t="s">
        <v>162</v>
      </c>
      <c r="J42" s="647">
        <v>60</v>
      </c>
      <c r="K42" s="648">
        <v>39995</v>
      </c>
      <c r="L42" s="649">
        <v>54</v>
      </c>
      <c r="M42" s="648">
        <v>40205</v>
      </c>
      <c r="N42" s="670">
        <v>41795</v>
      </c>
    </row>
    <row r="43" spans="1:14" ht="12.75" customHeight="1">
      <c r="A43" s="643" t="s">
        <v>139</v>
      </c>
      <c r="B43" s="553" t="s">
        <v>10</v>
      </c>
      <c r="C43" s="644">
        <v>2500000</v>
      </c>
      <c r="D43" s="551" t="s">
        <v>269</v>
      </c>
      <c r="E43" s="644">
        <v>418300.39</v>
      </c>
      <c r="F43" s="645">
        <v>0.12</v>
      </c>
      <c r="G43" s="646">
        <v>39752</v>
      </c>
      <c r="H43" s="646" t="s">
        <v>278</v>
      </c>
      <c r="I43" s="646" t="s">
        <v>162</v>
      </c>
      <c r="J43" s="647">
        <v>60</v>
      </c>
      <c r="K43" s="648">
        <v>39995</v>
      </c>
      <c r="L43" s="649">
        <v>54</v>
      </c>
      <c r="M43" s="648">
        <v>40205</v>
      </c>
      <c r="N43" s="670">
        <v>41795</v>
      </c>
    </row>
    <row r="44" spans="1:14" ht="12.75" customHeight="1">
      <c r="A44" s="643" t="s">
        <v>142</v>
      </c>
      <c r="B44" s="553" t="s">
        <v>11</v>
      </c>
      <c r="C44" s="644">
        <v>5000000</v>
      </c>
      <c r="D44" s="551" t="s">
        <v>269</v>
      </c>
      <c r="E44" s="644">
        <v>516581.48</v>
      </c>
      <c r="F44" s="645">
        <v>0.12</v>
      </c>
      <c r="G44" s="646">
        <v>39727</v>
      </c>
      <c r="H44" s="646" t="s">
        <v>278</v>
      </c>
      <c r="I44" s="646" t="s">
        <v>162</v>
      </c>
      <c r="J44" s="647">
        <v>60</v>
      </c>
      <c r="K44" s="648">
        <v>39995</v>
      </c>
      <c r="L44" s="649">
        <v>54</v>
      </c>
      <c r="M44" s="648">
        <v>40205</v>
      </c>
      <c r="N44" s="670">
        <v>41795</v>
      </c>
    </row>
    <row r="45" spans="1:14" ht="12.75" customHeight="1">
      <c r="A45" s="650" t="s">
        <v>143</v>
      </c>
      <c r="B45" s="554" t="s">
        <v>6</v>
      </c>
      <c r="C45" s="568">
        <v>1100000</v>
      </c>
      <c r="D45" s="651" t="s">
        <v>269</v>
      </c>
      <c r="E45" s="568">
        <v>157104.14</v>
      </c>
      <c r="F45" s="652">
        <v>0.12</v>
      </c>
      <c r="G45" s="653">
        <v>39727</v>
      </c>
      <c r="H45" s="653" t="s">
        <v>278</v>
      </c>
      <c r="I45" s="653" t="s">
        <v>162</v>
      </c>
      <c r="J45" s="654">
        <v>60</v>
      </c>
      <c r="K45" s="655">
        <v>39995</v>
      </c>
      <c r="L45" s="656">
        <v>54</v>
      </c>
      <c r="M45" s="655">
        <v>40205</v>
      </c>
      <c r="N45" s="702">
        <v>41795</v>
      </c>
    </row>
    <row r="46" spans="1:14" s="52" customFormat="1" ht="15" customHeight="1">
      <c r="A46" s="141" t="s">
        <v>98</v>
      </c>
      <c r="B46" s="136"/>
      <c r="C46" s="216">
        <v>20873530</v>
      </c>
      <c r="D46" s="137"/>
      <c r="E46" s="216">
        <v>10245754.158259192</v>
      </c>
      <c r="F46" s="136"/>
      <c r="G46" s="138"/>
      <c r="H46" s="136"/>
      <c r="I46" s="136"/>
      <c r="J46" s="136"/>
      <c r="K46" s="136"/>
      <c r="L46" s="136"/>
      <c r="M46" s="136"/>
      <c r="N46" s="220"/>
    </row>
    <row r="47" spans="1:14" ht="12.75" customHeight="1">
      <c r="A47" s="635" t="s">
        <v>108</v>
      </c>
      <c r="B47" s="636" t="s">
        <v>37</v>
      </c>
      <c r="C47" s="567">
        <v>12741050</v>
      </c>
      <c r="D47" s="637" t="s">
        <v>270</v>
      </c>
      <c r="E47" s="567">
        <v>0</v>
      </c>
      <c r="F47" s="638">
        <v>0.02</v>
      </c>
      <c r="G47" s="639">
        <v>38036</v>
      </c>
      <c r="H47" s="639" t="s">
        <v>278</v>
      </c>
      <c r="I47" s="666" t="s">
        <v>201</v>
      </c>
      <c r="J47" s="640">
        <v>185</v>
      </c>
      <c r="K47" s="641">
        <v>37533</v>
      </c>
      <c r="L47" s="642">
        <v>156</v>
      </c>
      <c r="M47" s="641">
        <v>38415</v>
      </c>
      <c r="N47" s="701">
        <v>43135</v>
      </c>
    </row>
    <row r="48" spans="1:14" ht="12.75" customHeight="1">
      <c r="A48" s="643" t="s">
        <v>123</v>
      </c>
      <c r="B48" s="553" t="s">
        <v>8</v>
      </c>
      <c r="C48" s="644">
        <v>7656670</v>
      </c>
      <c r="D48" s="551" t="s">
        <v>270</v>
      </c>
      <c r="E48" s="644">
        <v>9646301.963609064</v>
      </c>
      <c r="F48" s="645">
        <v>0.02</v>
      </c>
      <c r="G48" s="646">
        <v>38057</v>
      </c>
      <c r="H48" s="646" t="s">
        <v>278</v>
      </c>
      <c r="I48" s="667" t="s">
        <v>201</v>
      </c>
      <c r="J48" s="647">
        <v>185</v>
      </c>
      <c r="K48" s="648">
        <v>37533</v>
      </c>
      <c r="L48" s="649">
        <v>156</v>
      </c>
      <c r="M48" s="648">
        <v>38415</v>
      </c>
      <c r="N48" s="670">
        <v>43135</v>
      </c>
    </row>
    <row r="49" spans="1:14" ht="12.75" customHeight="1">
      <c r="A49" s="650" t="s">
        <v>140</v>
      </c>
      <c r="B49" s="554" t="s">
        <v>11</v>
      </c>
      <c r="C49" s="568">
        <v>475810</v>
      </c>
      <c r="D49" s="651" t="s">
        <v>270</v>
      </c>
      <c r="E49" s="568">
        <v>599452.1946501288</v>
      </c>
      <c r="F49" s="652">
        <v>0.02</v>
      </c>
      <c r="G49" s="653">
        <v>38133</v>
      </c>
      <c r="H49" s="653" t="s">
        <v>278</v>
      </c>
      <c r="I49" s="668" t="s">
        <v>201</v>
      </c>
      <c r="J49" s="654">
        <v>185</v>
      </c>
      <c r="K49" s="655">
        <v>37533</v>
      </c>
      <c r="L49" s="656">
        <v>156</v>
      </c>
      <c r="M49" s="655">
        <v>38415</v>
      </c>
      <c r="N49" s="702">
        <v>43135</v>
      </c>
    </row>
    <row r="50" spans="1:14" s="52" customFormat="1" ht="15" customHeight="1">
      <c r="A50" s="738" t="s">
        <v>254</v>
      </c>
      <c r="B50" s="136"/>
      <c r="C50" s="216">
        <v>19630234.38</v>
      </c>
      <c r="D50" s="137"/>
      <c r="E50" s="216">
        <v>11491667.259999996</v>
      </c>
      <c r="F50" s="136"/>
      <c r="G50" s="138"/>
      <c r="H50" s="136"/>
      <c r="I50" s="136"/>
      <c r="J50" s="136"/>
      <c r="K50" s="136"/>
      <c r="L50" s="136"/>
      <c r="M50" s="136"/>
      <c r="N50" s="220"/>
    </row>
    <row r="51" spans="1:14" ht="12.75" customHeight="1">
      <c r="A51" s="671" t="s">
        <v>112</v>
      </c>
      <c r="B51" s="536" t="s">
        <v>19</v>
      </c>
      <c r="C51" s="567">
        <v>4053274.8</v>
      </c>
      <c r="D51" s="637" t="s">
        <v>269</v>
      </c>
      <c r="E51" s="644">
        <v>-2.9103830456733704E-10</v>
      </c>
      <c r="F51" s="638">
        <v>0.06</v>
      </c>
      <c r="G51" s="639">
        <v>39073</v>
      </c>
      <c r="H51" s="639" t="s">
        <v>278</v>
      </c>
      <c r="I51" s="639" t="s">
        <v>164</v>
      </c>
      <c r="J51" s="640">
        <v>85</v>
      </c>
      <c r="K51" s="641">
        <v>39082</v>
      </c>
      <c r="L51" s="642">
        <v>72</v>
      </c>
      <c r="M51" s="641">
        <v>39478</v>
      </c>
      <c r="N51" s="701">
        <v>41639</v>
      </c>
    </row>
    <row r="52" spans="1:14" ht="12.75" customHeight="1">
      <c r="A52" s="973" t="s">
        <v>137</v>
      </c>
      <c r="B52" s="540" t="s">
        <v>10</v>
      </c>
      <c r="C52" s="644">
        <v>639244.4</v>
      </c>
      <c r="D52" s="551" t="s">
        <v>269</v>
      </c>
      <c r="E52" s="644">
        <v>3.219611244276166E-10</v>
      </c>
      <c r="F52" s="645">
        <v>0.06</v>
      </c>
      <c r="G52" s="646">
        <v>39727</v>
      </c>
      <c r="H52" s="646" t="s">
        <v>278</v>
      </c>
      <c r="I52" s="646" t="s">
        <v>164</v>
      </c>
      <c r="J52" s="647">
        <v>72</v>
      </c>
      <c r="K52" s="648">
        <v>39478</v>
      </c>
      <c r="L52" s="649">
        <v>60</v>
      </c>
      <c r="M52" s="648">
        <v>39844</v>
      </c>
      <c r="N52" s="670">
        <v>41639</v>
      </c>
    </row>
    <row r="53" spans="1:14" ht="12.75" customHeight="1">
      <c r="A53" s="973" t="s">
        <v>437</v>
      </c>
      <c r="B53" s="540" t="s">
        <v>457</v>
      </c>
      <c r="C53" s="644">
        <v>14937715.18</v>
      </c>
      <c r="D53" s="551" t="s">
        <v>269</v>
      </c>
      <c r="E53" s="644">
        <v>11491667.259999996</v>
      </c>
      <c r="F53" s="645">
        <v>0.06</v>
      </c>
      <c r="G53" s="646">
        <v>40908</v>
      </c>
      <c r="H53" s="646" t="s">
        <v>278</v>
      </c>
      <c r="I53" s="646" t="s">
        <v>164</v>
      </c>
      <c r="J53" s="647">
        <v>227</v>
      </c>
      <c r="K53" s="648">
        <v>40909</v>
      </c>
      <c r="L53" s="649">
        <v>227</v>
      </c>
      <c r="M53" s="648">
        <v>40909</v>
      </c>
      <c r="N53" s="670">
        <v>47848</v>
      </c>
    </row>
    <row r="54" spans="1:14" ht="15" customHeight="1" hidden="1">
      <c r="A54" s="973"/>
      <c r="B54" s="540" t="s">
        <v>8</v>
      </c>
      <c r="C54" s="644"/>
      <c r="D54" s="551"/>
      <c r="E54" s="644"/>
      <c r="F54" s="645"/>
      <c r="G54" s="646"/>
      <c r="H54" s="646"/>
      <c r="I54" s="646"/>
      <c r="J54" s="647"/>
      <c r="K54" s="648"/>
      <c r="L54" s="649"/>
      <c r="M54" s="648"/>
      <c r="N54" s="974"/>
    </row>
    <row r="55" spans="1:14" ht="15" customHeight="1" hidden="1">
      <c r="A55" s="699"/>
      <c r="B55" s="698" t="s">
        <v>11</v>
      </c>
      <c r="C55" s="568"/>
      <c r="D55" s="651"/>
      <c r="E55" s="568"/>
      <c r="F55" s="652"/>
      <c r="G55" s="653"/>
      <c r="H55" s="653"/>
      <c r="I55" s="653"/>
      <c r="J55" s="654"/>
      <c r="K55" s="655"/>
      <c r="L55" s="656"/>
      <c r="M55" s="655"/>
      <c r="N55" s="657"/>
    </row>
    <row r="56" spans="1:15" ht="15" customHeight="1">
      <c r="A56" s="736" t="s">
        <v>460</v>
      </c>
      <c r="B56" s="136"/>
      <c r="C56" s="216">
        <v>1180320</v>
      </c>
      <c r="D56" s="137"/>
      <c r="E56" s="216">
        <v>826224</v>
      </c>
      <c r="F56" s="136"/>
      <c r="G56" s="138"/>
      <c r="H56" s="136"/>
      <c r="I56" s="136"/>
      <c r="J56" s="136"/>
      <c r="K56" s="136"/>
      <c r="L56" s="136"/>
      <c r="M56" s="136"/>
      <c r="N56" s="220"/>
      <c r="O56" s="52"/>
    </row>
    <row r="57" spans="1:14" ht="12.75" customHeight="1" thickBot="1">
      <c r="A57" s="737" t="s">
        <v>324</v>
      </c>
      <c r="B57" s="700" t="s">
        <v>342</v>
      </c>
      <c r="C57" s="676">
        <v>1180320</v>
      </c>
      <c r="D57" s="677" t="s">
        <v>269</v>
      </c>
      <c r="E57" s="676">
        <v>826224</v>
      </c>
      <c r="F57" s="678" t="s">
        <v>328</v>
      </c>
      <c r="G57" s="679">
        <v>40532</v>
      </c>
      <c r="H57" s="679" t="s">
        <v>278</v>
      </c>
      <c r="I57" s="679" t="s">
        <v>164</v>
      </c>
      <c r="J57" s="680">
        <v>0</v>
      </c>
      <c r="K57" s="681" t="s">
        <v>329</v>
      </c>
      <c r="L57" s="680">
        <v>120</v>
      </c>
      <c r="M57" s="682">
        <v>40544</v>
      </c>
      <c r="N57" s="703">
        <v>44166</v>
      </c>
    </row>
    <row r="58" spans="1:14" ht="15" customHeight="1">
      <c r="A58" s="1041" t="s">
        <v>461</v>
      </c>
      <c r="B58" s="1042"/>
      <c r="C58" s="1042"/>
      <c r="D58" s="1042"/>
      <c r="E58" s="1042"/>
      <c r="F58" s="1042"/>
      <c r="G58" s="1042"/>
      <c r="H58" s="1042"/>
      <c r="I58" s="1042"/>
      <c r="J58" s="1042"/>
      <c r="K58" s="1042"/>
      <c r="L58" s="1042"/>
      <c r="M58" s="1042"/>
      <c r="N58" s="1043"/>
    </row>
    <row r="59" spans="1:14" s="52" customFormat="1" ht="15" customHeight="1">
      <c r="A59" s="738" t="s">
        <v>348</v>
      </c>
      <c r="B59" s="136"/>
      <c r="C59" s="216">
        <v>34794000</v>
      </c>
      <c r="D59" s="857"/>
      <c r="E59" s="216">
        <v>22438302.550000004</v>
      </c>
      <c r="F59" s="136"/>
      <c r="G59" s="138"/>
      <c r="H59" s="136"/>
      <c r="I59" s="136"/>
      <c r="J59" s="136"/>
      <c r="K59" s="136"/>
      <c r="L59" s="136"/>
      <c r="M59" s="136"/>
      <c r="N59" s="220"/>
    </row>
    <row r="60" spans="1:14" s="52" customFormat="1" ht="15" customHeight="1">
      <c r="A60" s="738" t="s">
        <v>486</v>
      </c>
      <c r="B60" s="136"/>
      <c r="C60" s="216">
        <v>31055000</v>
      </c>
      <c r="D60" s="857"/>
      <c r="E60" s="216">
        <v>18761619.610000003</v>
      </c>
      <c r="F60" s="136"/>
      <c r="G60" s="138"/>
      <c r="H60" s="136"/>
      <c r="I60" s="136"/>
      <c r="J60" s="136"/>
      <c r="K60" s="136"/>
      <c r="L60" s="136"/>
      <c r="M60" s="136"/>
      <c r="N60" s="220"/>
    </row>
    <row r="61" spans="1:14" ht="12.75" customHeight="1">
      <c r="A61" s="643" t="s">
        <v>418</v>
      </c>
      <c r="B61" s="553" t="s">
        <v>19</v>
      </c>
      <c r="C61" s="644">
        <v>8000000</v>
      </c>
      <c r="D61" s="551" t="s">
        <v>269</v>
      </c>
      <c r="E61" s="644">
        <v>6256775.500000001</v>
      </c>
      <c r="F61" s="645" t="s">
        <v>423</v>
      </c>
      <c r="G61" s="646">
        <v>40940</v>
      </c>
      <c r="H61" s="646" t="s">
        <v>278</v>
      </c>
      <c r="I61" s="646" t="s">
        <v>162</v>
      </c>
      <c r="J61" s="647">
        <v>60</v>
      </c>
      <c r="K61" s="648">
        <v>40969</v>
      </c>
      <c r="L61" s="649">
        <v>54</v>
      </c>
      <c r="M61" s="648" t="s">
        <v>424</v>
      </c>
      <c r="N61" s="670">
        <v>42767</v>
      </c>
    </row>
    <row r="62" spans="1:14" ht="12.75" customHeight="1">
      <c r="A62" s="643" t="s">
        <v>333</v>
      </c>
      <c r="B62" s="553" t="s">
        <v>93</v>
      </c>
      <c r="C62" s="644">
        <v>2000000</v>
      </c>
      <c r="D62" s="551" t="s">
        <v>269</v>
      </c>
      <c r="E62" s="644">
        <v>76585.84999999969</v>
      </c>
      <c r="F62" s="645">
        <v>0.12</v>
      </c>
      <c r="G62" s="669">
        <v>40581</v>
      </c>
      <c r="H62" s="646" t="s">
        <v>278</v>
      </c>
      <c r="I62" s="646" t="s">
        <v>162</v>
      </c>
      <c r="J62" s="647">
        <v>30</v>
      </c>
      <c r="K62" s="648">
        <v>40765</v>
      </c>
      <c r="L62" s="649">
        <v>30</v>
      </c>
      <c r="M62" s="648">
        <v>40765</v>
      </c>
      <c r="N62" s="670">
        <v>41649</v>
      </c>
    </row>
    <row r="63" spans="1:14" ht="12.75" customHeight="1">
      <c r="A63" s="643" t="s">
        <v>334</v>
      </c>
      <c r="B63" s="553" t="s">
        <v>12</v>
      </c>
      <c r="C63" s="644">
        <v>11500000</v>
      </c>
      <c r="D63" s="551" t="s">
        <v>269</v>
      </c>
      <c r="E63" s="644">
        <v>8313681.370000002</v>
      </c>
      <c r="F63" s="645" t="s">
        <v>306</v>
      </c>
      <c r="G63" s="646">
        <v>40857</v>
      </c>
      <c r="H63" s="646" t="s">
        <v>278</v>
      </c>
      <c r="I63" s="646" t="s">
        <v>162</v>
      </c>
      <c r="J63" s="647">
        <v>60</v>
      </c>
      <c r="K63" s="648">
        <v>40887</v>
      </c>
      <c r="L63" s="649">
        <v>54</v>
      </c>
      <c r="M63" s="648">
        <v>41070</v>
      </c>
      <c r="N63" s="670">
        <v>42684</v>
      </c>
    </row>
    <row r="64" spans="1:14" ht="12.75" customHeight="1">
      <c r="A64" s="643" t="s">
        <v>335</v>
      </c>
      <c r="B64" s="553" t="s">
        <v>4</v>
      </c>
      <c r="C64" s="644">
        <v>4500000</v>
      </c>
      <c r="D64" s="551" t="s">
        <v>269</v>
      </c>
      <c r="E64" s="644">
        <v>1192969.17</v>
      </c>
      <c r="F64" s="645" t="s">
        <v>306</v>
      </c>
      <c r="G64" s="669">
        <v>40702</v>
      </c>
      <c r="H64" s="646" t="s">
        <v>278</v>
      </c>
      <c r="I64" s="646" t="s">
        <v>162</v>
      </c>
      <c r="J64" s="647">
        <v>36</v>
      </c>
      <c r="K64" s="648" t="s">
        <v>360</v>
      </c>
      <c r="L64" s="649">
        <v>36</v>
      </c>
      <c r="M64" s="648" t="s">
        <v>360</v>
      </c>
      <c r="N64" s="670">
        <v>41852</v>
      </c>
    </row>
    <row r="65" spans="1:14" ht="12.75" customHeight="1">
      <c r="A65" s="650" t="s">
        <v>336</v>
      </c>
      <c r="B65" s="554" t="s">
        <v>10</v>
      </c>
      <c r="C65" s="568">
        <v>5055000</v>
      </c>
      <c r="D65" s="651" t="s">
        <v>269</v>
      </c>
      <c r="E65" s="568">
        <v>2921607.72</v>
      </c>
      <c r="F65" s="652" t="s">
        <v>306</v>
      </c>
      <c r="G65" s="653">
        <v>40868</v>
      </c>
      <c r="H65" s="653" t="s">
        <v>278</v>
      </c>
      <c r="I65" s="653" t="s">
        <v>162</v>
      </c>
      <c r="J65" s="654">
        <v>50</v>
      </c>
      <c r="K65" s="655">
        <v>40906</v>
      </c>
      <c r="L65" s="656">
        <v>50</v>
      </c>
      <c r="M65" s="655">
        <v>40906</v>
      </c>
      <c r="N65" s="702">
        <v>42398</v>
      </c>
    </row>
    <row r="66" spans="1:14" ht="15" customHeight="1">
      <c r="A66" s="141" t="s">
        <v>485</v>
      </c>
      <c r="B66" s="136"/>
      <c r="C66" s="216">
        <v>3739000</v>
      </c>
      <c r="D66" s="137"/>
      <c r="E66" s="216">
        <v>3676682.94</v>
      </c>
      <c r="F66" s="136"/>
      <c r="G66" s="138"/>
      <c r="H66" s="136"/>
      <c r="I66" s="136"/>
      <c r="J66" s="136"/>
      <c r="K66" s="136"/>
      <c r="L66" s="136"/>
      <c r="M66" s="136"/>
      <c r="N66" s="220"/>
    </row>
    <row r="67" spans="1:14" ht="12.75" customHeight="1" hidden="1">
      <c r="A67" s="671"/>
      <c r="B67" s="636" t="s">
        <v>1</v>
      </c>
      <c r="C67" s="567"/>
      <c r="D67" s="637" t="s">
        <v>269</v>
      </c>
      <c r="E67" s="567"/>
      <c r="F67" s="638">
        <v>0.095</v>
      </c>
      <c r="G67" s="639">
        <v>41500</v>
      </c>
      <c r="H67" s="639" t="s">
        <v>278</v>
      </c>
      <c r="I67" s="639" t="s">
        <v>164</v>
      </c>
      <c r="J67" s="640">
        <v>60</v>
      </c>
      <c r="K67" s="641">
        <v>41531</v>
      </c>
      <c r="L67" s="642">
        <v>60</v>
      </c>
      <c r="M67" s="641">
        <v>43326</v>
      </c>
      <c r="N67" s="701">
        <v>43326</v>
      </c>
    </row>
    <row r="68" spans="1:14" ht="12.75" customHeight="1" hidden="1">
      <c r="A68" s="643"/>
      <c r="B68" s="553" t="s">
        <v>15</v>
      </c>
      <c r="C68" s="644"/>
      <c r="D68" s="551" t="s">
        <v>269</v>
      </c>
      <c r="E68" s="644"/>
      <c r="F68" s="645">
        <v>0.095</v>
      </c>
      <c r="G68" s="646">
        <v>41500</v>
      </c>
      <c r="H68" s="646" t="s">
        <v>278</v>
      </c>
      <c r="I68" s="646" t="s">
        <v>164</v>
      </c>
      <c r="J68" s="647">
        <v>60</v>
      </c>
      <c r="K68" s="648">
        <v>41531</v>
      </c>
      <c r="L68" s="649">
        <v>60</v>
      </c>
      <c r="M68" s="648">
        <v>43326</v>
      </c>
      <c r="N68" s="670">
        <v>43326</v>
      </c>
    </row>
    <row r="69" spans="1:14" ht="12.75" customHeight="1" hidden="1">
      <c r="A69" s="779"/>
      <c r="B69" s="780" t="s">
        <v>13</v>
      </c>
      <c r="C69" s="781"/>
      <c r="D69" s="782" t="s">
        <v>269</v>
      </c>
      <c r="E69" s="781"/>
      <c r="F69" s="783">
        <v>0.095</v>
      </c>
      <c r="G69" s="784">
        <v>41500</v>
      </c>
      <c r="H69" s="784" t="s">
        <v>278</v>
      </c>
      <c r="I69" s="784" t="s">
        <v>164</v>
      </c>
      <c r="J69" s="785">
        <v>181</v>
      </c>
      <c r="K69" s="786">
        <v>41531</v>
      </c>
      <c r="L69" s="787">
        <v>60</v>
      </c>
      <c r="M69" s="786">
        <v>43326</v>
      </c>
      <c r="N69" s="788">
        <v>43326</v>
      </c>
    </row>
    <row r="70" spans="1:14" ht="12.75" customHeight="1">
      <c r="A70" s="219" t="s">
        <v>492</v>
      </c>
      <c r="B70" s="7" t="s">
        <v>3</v>
      </c>
      <c r="C70" s="184">
        <v>3739000</v>
      </c>
      <c r="D70" s="16" t="s">
        <v>269</v>
      </c>
      <c r="E70" s="184">
        <v>3676682.94</v>
      </c>
      <c r="F70" s="4">
        <v>0.095</v>
      </c>
      <c r="G70" s="6">
        <v>41500</v>
      </c>
      <c r="H70" s="6" t="s">
        <v>278</v>
      </c>
      <c r="I70" s="6" t="s">
        <v>164</v>
      </c>
      <c r="J70" s="11">
        <v>60</v>
      </c>
      <c r="K70" s="38">
        <v>41531</v>
      </c>
      <c r="L70" s="18">
        <v>60</v>
      </c>
      <c r="M70" s="38">
        <v>43326</v>
      </c>
      <c r="N70" s="893">
        <v>43326</v>
      </c>
    </row>
    <row r="71" spans="1:14" ht="12.75" customHeight="1" hidden="1">
      <c r="A71" s="891"/>
      <c r="B71" s="683" t="s">
        <v>7</v>
      </c>
      <c r="C71" s="684"/>
      <c r="D71" s="685" t="s">
        <v>269</v>
      </c>
      <c r="E71" s="684"/>
      <c r="F71" s="686">
        <v>0.095</v>
      </c>
      <c r="G71" s="687">
        <v>41500</v>
      </c>
      <c r="H71" s="687" t="s">
        <v>278</v>
      </c>
      <c r="I71" s="687" t="s">
        <v>164</v>
      </c>
      <c r="J71" s="688">
        <v>168</v>
      </c>
      <c r="K71" s="689">
        <v>41531</v>
      </c>
      <c r="L71" s="690">
        <v>60</v>
      </c>
      <c r="M71" s="689">
        <v>43326</v>
      </c>
      <c r="N71" s="892">
        <v>43326</v>
      </c>
    </row>
    <row r="72" spans="1:14" ht="12.75" customHeight="1" hidden="1">
      <c r="A72" s="650"/>
      <c r="B72" s="554" t="s">
        <v>4</v>
      </c>
      <c r="C72" s="568"/>
      <c r="D72" s="651" t="s">
        <v>269</v>
      </c>
      <c r="E72" s="568"/>
      <c r="F72" s="652">
        <v>0.095</v>
      </c>
      <c r="G72" s="653">
        <v>41500</v>
      </c>
      <c r="H72" s="653" t="s">
        <v>278</v>
      </c>
      <c r="I72" s="653" t="s">
        <v>164</v>
      </c>
      <c r="J72" s="654">
        <v>60</v>
      </c>
      <c r="K72" s="655">
        <v>41531</v>
      </c>
      <c r="L72" s="656">
        <v>60</v>
      </c>
      <c r="M72" s="655">
        <v>43326</v>
      </c>
      <c r="N72" s="702">
        <v>43326</v>
      </c>
    </row>
    <row r="73" spans="1:14" s="52" customFormat="1" ht="15" customHeight="1">
      <c r="A73" s="660" t="s">
        <v>314</v>
      </c>
      <c r="B73" s="661"/>
      <c r="C73" s="662">
        <v>35908879.08</v>
      </c>
      <c r="D73" s="663"/>
      <c r="E73" s="662">
        <v>28265725.630000003</v>
      </c>
      <c r="F73" s="661"/>
      <c r="G73" s="664"/>
      <c r="H73" s="661"/>
      <c r="I73" s="661"/>
      <c r="J73" s="661"/>
      <c r="K73" s="661"/>
      <c r="L73" s="661"/>
      <c r="M73" s="661"/>
      <c r="N73" s="665"/>
    </row>
    <row r="74" spans="1:14" ht="12.75" customHeight="1">
      <c r="A74" s="671" t="s">
        <v>331</v>
      </c>
      <c r="B74" s="536" t="s">
        <v>344</v>
      </c>
      <c r="C74" s="567">
        <v>16000000</v>
      </c>
      <c r="D74" s="637" t="s">
        <v>269</v>
      </c>
      <c r="E74" s="567">
        <v>12016500</v>
      </c>
      <c r="F74" s="672">
        <v>0.103625</v>
      </c>
      <c r="G74" s="673">
        <v>40571</v>
      </c>
      <c r="H74" s="673" t="s">
        <v>338</v>
      </c>
      <c r="I74" s="673" t="s">
        <v>162</v>
      </c>
      <c r="J74" s="642">
        <v>12</v>
      </c>
      <c r="K74" s="674">
        <v>40752</v>
      </c>
      <c r="L74" s="642">
        <v>10</v>
      </c>
      <c r="M74" s="675">
        <v>41118</v>
      </c>
      <c r="N74" s="701">
        <v>42736</v>
      </c>
    </row>
    <row r="75" spans="1:14" ht="12.75" customHeight="1">
      <c r="A75" s="643" t="s">
        <v>311</v>
      </c>
      <c r="B75" s="553" t="s">
        <v>346</v>
      </c>
      <c r="C75" s="644">
        <v>2200000</v>
      </c>
      <c r="D75" s="551" t="s">
        <v>269</v>
      </c>
      <c r="E75" s="644">
        <v>1038940.26</v>
      </c>
      <c r="F75" s="645">
        <v>0.1436</v>
      </c>
      <c r="G75" s="646">
        <v>40442</v>
      </c>
      <c r="H75" s="646" t="s">
        <v>278</v>
      </c>
      <c r="I75" s="646" t="s">
        <v>162</v>
      </c>
      <c r="J75" s="647">
        <v>60</v>
      </c>
      <c r="K75" s="648">
        <v>40473</v>
      </c>
      <c r="L75" s="649">
        <v>54</v>
      </c>
      <c r="M75" s="648">
        <v>40655</v>
      </c>
      <c r="N75" s="670">
        <v>42269</v>
      </c>
    </row>
    <row r="76" spans="1:14" ht="12.75" customHeight="1">
      <c r="A76" s="643" t="s">
        <v>125</v>
      </c>
      <c r="B76" s="553" t="s">
        <v>343</v>
      </c>
      <c r="C76" s="644">
        <v>5208879.08</v>
      </c>
      <c r="D76" s="551" t="s">
        <v>269</v>
      </c>
      <c r="E76" s="644">
        <v>3262014.96</v>
      </c>
      <c r="F76" s="645">
        <v>0.09</v>
      </c>
      <c r="G76" s="646">
        <v>38261</v>
      </c>
      <c r="H76" s="646" t="s">
        <v>278</v>
      </c>
      <c r="I76" s="646" t="s">
        <v>162</v>
      </c>
      <c r="J76" s="647">
        <v>120</v>
      </c>
      <c r="K76" s="648">
        <v>39893</v>
      </c>
      <c r="L76" s="649">
        <v>120</v>
      </c>
      <c r="M76" s="648">
        <v>39893</v>
      </c>
      <c r="N76" s="670">
        <v>43517</v>
      </c>
    </row>
    <row r="77" spans="1:14" ht="12.75" customHeight="1">
      <c r="A77" s="779" t="s">
        <v>480</v>
      </c>
      <c r="B77" s="780" t="s">
        <v>482</v>
      </c>
      <c r="C77" s="781">
        <v>10000000</v>
      </c>
      <c r="D77" s="782" t="s">
        <v>269</v>
      </c>
      <c r="E77" s="644">
        <v>10000000</v>
      </c>
      <c r="F77" s="783" t="s">
        <v>481</v>
      </c>
      <c r="G77" s="784"/>
      <c r="H77" s="784" t="s">
        <v>278</v>
      </c>
      <c r="I77" s="784" t="s">
        <v>162</v>
      </c>
      <c r="J77" s="785">
        <v>60</v>
      </c>
      <c r="K77" s="786">
        <v>41456</v>
      </c>
      <c r="L77" s="787">
        <v>54</v>
      </c>
      <c r="M77" s="786">
        <v>41640</v>
      </c>
      <c r="N77" s="788">
        <v>43252</v>
      </c>
    </row>
    <row r="78" spans="1:14" ht="12.75" customHeight="1" thickBot="1">
      <c r="A78" s="704" t="s">
        <v>353</v>
      </c>
      <c r="B78" s="705" t="s">
        <v>355</v>
      </c>
      <c r="C78" s="676">
        <v>2500000</v>
      </c>
      <c r="D78" s="677" t="s">
        <v>269</v>
      </c>
      <c r="E78" s="644">
        <v>1948270.41</v>
      </c>
      <c r="F78" s="706" t="s">
        <v>363</v>
      </c>
      <c r="G78" s="679">
        <v>40623</v>
      </c>
      <c r="H78" s="707" t="s">
        <v>338</v>
      </c>
      <c r="I78" s="707" t="s">
        <v>162</v>
      </c>
      <c r="J78" s="708">
        <v>12</v>
      </c>
      <c r="K78" s="682">
        <v>40816</v>
      </c>
      <c r="L78" s="680">
        <v>10</v>
      </c>
      <c r="M78" s="682">
        <v>41182</v>
      </c>
      <c r="N78" s="709">
        <v>42824</v>
      </c>
    </row>
    <row r="79" spans="1:15" s="52" customFormat="1" ht="15" customHeight="1" thickBot="1">
      <c r="A79" s="1037" t="s">
        <v>245</v>
      </c>
      <c r="B79" s="1038"/>
      <c r="C79" s="217">
        <v>189964570.86</v>
      </c>
      <c r="E79" s="217">
        <v>86190779.4682592</v>
      </c>
      <c r="F79" s="873"/>
      <c r="G79" s="874"/>
      <c r="H79" s="873"/>
      <c r="I79" s="873"/>
      <c r="J79" s="873"/>
      <c r="K79" s="873"/>
      <c r="L79" s="873"/>
      <c r="M79" s="873"/>
      <c r="N79" s="873"/>
      <c r="O79" s="585"/>
    </row>
    <row r="80" spans="1:15" ht="12">
      <c r="A80" s="1" t="s">
        <v>458</v>
      </c>
      <c r="C80" s="22"/>
      <c r="F80" s="872"/>
      <c r="G80" s="587"/>
      <c r="H80" s="872"/>
      <c r="I80" s="872"/>
      <c r="J80" s="872"/>
      <c r="K80" s="872"/>
      <c r="L80" s="872"/>
      <c r="M80" s="872"/>
      <c r="N80" s="872"/>
      <c r="O80" s="872"/>
    </row>
    <row r="81" spans="1:15" ht="11.25">
      <c r="A81" s="202"/>
      <c r="C81" s="22"/>
      <c r="F81" s="872"/>
      <c r="G81" s="872"/>
      <c r="H81" s="872"/>
      <c r="I81" s="872"/>
      <c r="J81" s="872"/>
      <c r="K81" s="872"/>
      <c r="L81" s="872"/>
      <c r="M81" s="872"/>
      <c r="N81" s="872"/>
      <c r="O81" s="872"/>
    </row>
    <row r="82" ht="11.25" hidden="1">
      <c r="C82" s="184">
        <f>+'[51]CONDICIONES'!C84</f>
        <v>204425570.86</v>
      </c>
    </row>
    <row r="83" ht="12" hidden="1">
      <c r="C83" s="975">
        <f>+C79-C82</f>
        <v>-14461000</v>
      </c>
    </row>
    <row r="84" ht="11.25" hidden="1"/>
    <row r="85" ht="11.25" hidden="1">
      <c r="C85" s="184">
        <f>-'[51]CONDICIONES'!C63</f>
        <v>-7000000</v>
      </c>
    </row>
    <row r="86" ht="11.25" hidden="1">
      <c r="C86" s="184">
        <f>-'[51]CONDICIONES'!C65</f>
        <v>-8000000</v>
      </c>
    </row>
    <row r="87" ht="11.25" hidden="1">
      <c r="C87" s="184">
        <f>-'[51]CONDICIONES'!C68</f>
        <v>-3200000</v>
      </c>
    </row>
    <row r="88" ht="11.25" hidden="1">
      <c r="C88" s="184">
        <f>+C70</f>
        <v>3739000</v>
      </c>
    </row>
    <row r="89" spans="3:5" ht="12" hidden="1">
      <c r="C89" s="975">
        <f>SUM(C85:C88)</f>
        <v>-14461000</v>
      </c>
      <c r="E89" s="975">
        <f>+'STOCK X ORIGEN'!G84</f>
        <v>86190779.46825919</v>
      </c>
    </row>
    <row r="90" spans="3:5" ht="12" hidden="1">
      <c r="C90" s="976">
        <f>+C83-C89</f>
        <v>0</v>
      </c>
      <c r="E90" s="976">
        <f>+E79-E89</f>
        <v>0</v>
      </c>
    </row>
  </sheetData>
  <sheetProtection/>
  <mergeCells count="17">
    <mergeCell ref="A79:B79"/>
    <mergeCell ref="A22:B22"/>
    <mergeCell ref="D6:D7"/>
    <mergeCell ref="C6:C7"/>
    <mergeCell ref="A58:N58"/>
    <mergeCell ref="A25:N25"/>
    <mergeCell ref="A24:N24"/>
    <mergeCell ref="G6:G7"/>
    <mergeCell ref="F6:F7"/>
    <mergeCell ref="E6:E7"/>
    <mergeCell ref="A8:N8"/>
    <mergeCell ref="J6:K6"/>
    <mergeCell ref="L6:N6"/>
    <mergeCell ref="H6:H7"/>
    <mergeCell ref="A6:A7"/>
    <mergeCell ref="B6:B7"/>
    <mergeCell ref="I6:I7"/>
  </mergeCells>
  <printOptions horizontalCentered="1"/>
  <pageMargins left="0" right="0" top="0" bottom="0" header="0" footer="0.3937007874015748"/>
  <pageSetup fitToHeight="1" fitToWidth="1" horizontalDpi="600" verticalDpi="600" orientation="portrait" paperSize="9" scale="78" r:id="rId2"/>
  <headerFooter alignWithMargins="0">
    <oddFooter>&amp;CPágina N°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I632"/>
  <sheetViews>
    <sheetView showGridLines="0" view="pageBreakPreview" zoomScale="60" zoomScalePageLayoutView="0" workbookViewId="0" topLeftCell="A1">
      <selection activeCell="C81" sqref="C81"/>
    </sheetView>
  </sheetViews>
  <sheetFormatPr defaultColWidth="11.421875" defaultRowHeight="12.75"/>
  <cols>
    <col min="1" max="1" width="21.28125" style="0" customWidth="1"/>
    <col min="2" max="2" width="9.00390625" style="0" customWidth="1"/>
    <col min="3" max="3" width="11.57421875" style="0" bestFit="1" customWidth="1"/>
    <col min="4" max="4" width="12.28125" style="0" bestFit="1" customWidth="1"/>
    <col min="5" max="5" width="10.140625" style="0" bestFit="1" customWidth="1"/>
    <col min="6" max="6" width="12.28125" style="0" bestFit="1" customWidth="1"/>
    <col min="7" max="7" width="9.28125" style="0" customWidth="1"/>
    <col min="8" max="8" width="10.140625" style="0" customWidth="1"/>
    <col min="9" max="9" width="10.140625" style="0" bestFit="1" customWidth="1"/>
    <col min="10" max="10" width="9.421875" style="0" customWidth="1"/>
    <col min="11" max="11" width="10.421875" style="0" bestFit="1" customWidth="1"/>
    <col min="12" max="12" width="9.140625" style="0" customWidth="1"/>
    <col min="13" max="13" width="10.421875" style="0" bestFit="1" customWidth="1"/>
    <col min="14" max="14" width="10.140625" style="0" customWidth="1"/>
    <col min="15" max="16" width="9.421875" style="0" customWidth="1"/>
    <col min="17" max="17" width="10.00390625" style="0" customWidth="1"/>
    <col min="18" max="18" width="9.7109375" style="0" customWidth="1"/>
    <col min="19" max="19" width="8.8515625" style="0" customWidth="1"/>
    <col min="20" max="20" width="9.57421875" style="0" customWidth="1"/>
    <col min="21" max="21" width="8.140625" style="0" customWidth="1"/>
    <col min="22" max="22" width="9.57421875" style="0" customWidth="1"/>
    <col min="23" max="23" width="8.00390625" style="0" customWidth="1"/>
    <col min="24" max="24" width="9.57421875" style="0" customWidth="1"/>
    <col min="25" max="25" width="7.7109375" style="0" customWidth="1"/>
    <col min="26" max="26" width="9.28125" style="0" customWidth="1"/>
    <col min="27" max="27" width="8.28125" style="0" customWidth="1"/>
    <col min="28" max="28" width="10.28125" style="0" bestFit="1" customWidth="1"/>
    <col min="29" max="29" width="10.140625" style="0" customWidth="1"/>
    <col min="30" max="36" width="0" style="0" hidden="1" customWidth="1"/>
  </cols>
  <sheetData>
    <row r="1" spans="1:29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41"/>
      <c r="O1" s="56" t="s">
        <v>212</v>
      </c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41"/>
      <c r="AC1" s="56" t="s">
        <v>212</v>
      </c>
    </row>
    <row r="2" spans="1:21" ht="18" customHeight="1">
      <c r="A2" s="37"/>
      <c r="G2" s="36" t="s">
        <v>228</v>
      </c>
      <c r="U2" s="36" t="s">
        <v>228</v>
      </c>
    </row>
    <row r="3" spans="1:21" ht="18" customHeight="1">
      <c r="A3" s="37"/>
      <c r="G3" s="36" t="s">
        <v>225</v>
      </c>
      <c r="U3" s="36" t="s">
        <v>224</v>
      </c>
    </row>
    <row r="4" spans="1:29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1"/>
      <c r="O4" s="56" t="s">
        <v>209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41"/>
      <c r="AC4" s="56" t="s">
        <v>209</v>
      </c>
    </row>
    <row r="5" spans="1:22" ht="12.75">
      <c r="A5" s="28"/>
      <c r="C5" s="63"/>
      <c r="G5" s="163" t="s">
        <v>502</v>
      </c>
      <c r="H5" s="29"/>
      <c r="U5" s="30" t="s">
        <v>502</v>
      </c>
      <c r="V5" s="29"/>
    </row>
    <row r="6" spans="1:3" ht="13.5" thickBot="1">
      <c r="A6" s="28"/>
      <c r="C6" s="63"/>
    </row>
    <row r="7" spans="1:29" s="65" customFormat="1" ht="13.5" thickBot="1">
      <c r="A7" s="789" t="s">
        <v>221</v>
      </c>
      <c r="B7" s="1048" t="s">
        <v>231</v>
      </c>
      <c r="C7" s="1049"/>
      <c r="D7" s="1048" t="s">
        <v>232</v>
      </c>
      <c r="E7" s="1049"/>
      <c r="F7" s="1048" t="s">
        <v>233</v>
      </c>
      <c r="G7" s="1049"/>
      <c r="H7" s="1048" t="s">
        <v>234</v>
      </c>
      <c r="I7" s="1049"/>
      <c r="J7" s="1048" t="s">
        <v>235</v>
      </c>
      <c r="K7" s="1049"/>
      <c r="L7" s="1048" t="s">
        <v>236</v>
      </c>
      <c r="M7" s="1049"/>
      <c r="N7" s="1048" t="s">
        <v>223</v>
      </c>
      <c r="O7" s="1049"/>
      <c r="P7" s="1048" t="s">
        <v>237</v>
      </c>
      <c r="Q7" s="1049"/>
      <c r="R7" s="1048" t="s">
        <v>238</v>
      </c>
      <c r="S7" s="1049"/>
      <c r="T7" s="1048" t="s">
        <v>239</v>
      </c>
      <c r="U7" s="1049"/>
      <c r="V7" s="1048" t="s">
        <v>240</v>
      </c>
      <c r="W7" s="1049"/>
      <c r="X7" s="1048" t="s">
        <v>241</v>
      </c>
      <c r="Y7" s="1049"/>
      <c r="Z7" s="1048" t="s">
        <v>242</v>
      </c>
      <c r="AA7" s="1049"/>
      <c r="AB7" s="1048" t="s">
        <v>227</v>
      </c>
      <c r="AC7" s="1049"/>
    </row>
    <row r="8" spans="1:29" s="65" customFormat="1" ht="12.75">
      <c r="A8" s="790"/>
      <c r="B8" s="74" t="s">
        <v>226</v>
      </c>
      <c r="C8" s="73" t="s">
        <v>169</v>
      </c>
      <c r="D8" s="72" t="s">
        <v>226</v>
      </c>
      <c r="E8" s="71" t="s">
        <v>169</v>
      </c>
      <c r="F8" s="72" t="s">
        <v>226</v>
      </c>
      <c r="G8" s="71" t="s">
        <v>169</v>
      </c>
      <c r="H8" s="72" t="s">
        <v>226</v>
      </c>
      <c r="I8" s="71" t="s">
        <v>169</v>
      </c>
      <c r="J8" s="72" t="s">
        <v>226</v>
      </c>
      <c r="K8" s="71" t="s">
        <v>169</v>
      </c>
      <c r="L8" s="72" t="s">
        <v>226</v>
      </c>
      <c r="M8" s="71" t="s">
        <v>169</v>
      </c>
      <c r="N8" s="72" t="s">
        <v>226</v>
      </c>
      <c r="O8" s="71" t="s">
        <v>169</v>
      </c>
      <c r="P8" s="72" t="s">
        <v>226</v>
      </c>
      <c r="Q8" s="71" t="s">
        <v>169</v>
      </c>
      <c r="R8" s="72" t="s">
        <v>226</v>
      </c>
      <c r="S8" s="71" t="s">
        <v>169</v>
      </c>
      <c r="T8" s="72" t="s">
        <v>226</v>
      </c>
      <c r="U8" s="71" t="s">
        <v>169</v>
      </c>
      <c r="V8" s="72" t="s">
        <v>226</v>
      </c>
      <c r="W8" s="71" t="s">
        <v>169</v>
      </c>
      <c r="X8" s="72" t="s">
        <v>226</v>
      </c>
      <c r="Y8" s="71" t="s">
        <v>169</v>
      </c>
      <c r="Z8" s="72" t="s">
        <v>226</v>
      </c>
      <c r="AA8" s="71" t="s">
        <v>169</v>
      </c>
      <c r="AB8" s="72" t="s">
        <v>226</v>
      </c>
      <c r="AC8" s="71" t="s">
        <v>169</v>
      </c>
    </row>
    <row r="9" spans="1:29" s="65" customFormat="1" ht="13.5" thickBot="1">
      <c r="A9" s="791"/>
      <c r="B9" s="69" t="s">
        <v>1</v>
      </c>
      <c r="C9" s="68" t="s">
        <v>230</v>
      </c>
      <c r="D9" s="67" t="s">
        <v>1</v>
      </c>
      <c r="E9" s="66" t="s">
        <v>230</v>
      </c>
      <c r="F9" s="67" t="s">
        <v>1</v>
      </c>
      <c r="G9" s="66" t="s">
        <v>230</v>
      </c>
      <c r="H9" s="67" t="s">
        <v>1</v>
      </c>
      <c r="I9" s="66" t="s">
        <v>230</v>
      </c>
      <c r="J9" s="67" t="s">
        <v>1</v>
      </c>
      <c r="K9" s="66" t="s">
        <v>230</v>
      </c>
      <c r="L9" s="67" t="s">
        <v>1</v>
      </c>
      <c r="M9" s="66" t="s">
        <v>230</v>
      </c>
      <c r="N9" s="67" t="s">
        <v>1</v>
      </c>
      <c r="O9" s="66" t="s">
        <v>230</v>
      </c>
      <c r="P9" s="67" t="s">
        <v>1</v>
      </c>
      <c r="Q9" s="66" t="s">
        <v>230</v>
      </c>
      <c r="R9" s="67" t="s">
        <v>1</v>
      </c>
      <c r="S9" s="66" t="s">
        <v>230</v>
      </c>
      <c r="T9" s="67" t="s">
        <v>1</v>
      </c>
      <c r="U9" s="66" t="s">
        <v>230</v>
      </c>
      <c r="V9" s="67" t="s">
        <v>1</v>
      </c>
      <c r="W9" s="66" t="s">
        <v>230</v>
      </c>
      <c r="X9" s="67" t="s">
        <v>1</v>
      </c>
      <c r="Y9" s="66" t="s">
        <v>230</v>
      </c>
      <c r="Z9" s="67" t="s">
        <v>1</v>
      </c>
      <c r="AA9" s="66" t="s">
        <v>230</v>
      </c>
      <c r="AB9" s="67" t="s">
        <v>1</v>
      </c>
      <c r="AC9" s="66" t="s">
        <v>230</v>
      </c>
    </row>
    <row r="10" spans="2:18" ht="12.75">
      <c r="B10" s="531"/>
      <c r="C10" s="531"/>
      <c r="R10" s="531"/>
    </row>
    <row r="11" spans="1:30" ht="27" customHeight="1" hidden="1" thickBot="1">
      <c r="A11" s="33"/>
      <c r="B11" s="33"/>
      <c r="C11" s="33"/>
      <c r="D11" s="33"/>
      <c r="E11" s="33"/>
      <c r="F11" s="33"/>
      <c r="G11" s="33"/>
      <c r="H11" s="34" t="s">
        <v>258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 t="s">
        <v>258</v>
      </c>
      <c r="W11" s="33"/>
      <c r="X11" s="33"/>
      <c r="Y11" s="33"/>
      <c r="Z11" s="33"/>
      <c r="AA11" s="33"/>
      <c r="AB11" s="1047"/>
      <c r="AC11" s="1047"/>
      <c r="AD11" s="28" t="s">
        <v>258</v>
      </c>
    </row>
    <row r="12" spans="1:29" s="52" customFormat="1" ht="13.5" customHeight="1" hidden="1" thickBot="1">
      <c r="A12" s="55" t="s">
        <v>220</v>
      </c>
      <c r="B12" s="54"/>
      <c r="C12" s="54"/>
      <c r="D12" s="54"/>
      <c r="E12" s="54"/>
      <c r="F12" s="54"/>
      <c r="G12" s="54"/>
      <c r="H12" s="54" t="s">
        <v>268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 t="s">
        <v>268</v>
      </c>
      <c r="W12" s="54"/>
      <c r="X12" s="54"/>
      <c r="Y12" s="54"/>
      <c r="Z12" s="54"/>
      <c r="AA12" s="54"/>
      <c r="AB12" s="54"/>
      <c r="AC12" s="62"/>
    </row>
    <row r="13" spans="1:34" ht="12.75" hidden="1">
      <c r="A13" s="85" t="s">
        <v>246</v>
      </c>
      <c r="B13" s="79">
        <v>576963.14</v>
      </c>
      <c r="C13" s="80">
        <v>117605.66</v>
      </c>
      <c r="D13" s="79">
        <v>581100.38</v>
      </c>
      <c r="E13" s="80">
        <v>109883.73</v>
      </c>
      <c r="F13" s="79">
        <v>582568.6</v>
      </c>
      <c r="G13" s="80">
        <v>116769.07</v>
      </c>
      <c r="H13" s="79">
        <v>588040.49</v>
      </c>
      <c r="I13" s="80">
        <v>113097.14</v>
      </c>
      <c r="J13" s="79">
        <v>595114.2</v>
      </c>
      <c r="K13" s="80">
        <v>117261.98</v>
      </c>
      <c r="L13" s="79">
        <v>600986.45</v>
      </c>
      <c r="M13" s="80">
        <v>113611.19</v>
      </c>
      <c r="N13" s="79">
        <v>3524773.26</v>
      </c>
      <c r="O13" s="80">
        <v>688228.77</v>
      </c>
      <c r="P13" s="79">
        <v>609127.86</v>
      </c>
      <c r="Q13" s="80">
        <v>117953.84</v>
      </c>
      <c r="R13" s="79">
        <v>616067.84</v>
      </c>
      <c r="S13" s="80">
        <v>118251.31</v>
      </c>
      <c r="T13" s="79">
        <v>625944.28</v>
      </c>
      <c r="U13" s="80">
        <v>115242.35</v>
      </c>
      <c r="V13" s="79">
        <v>632350.4</v>
      </c>
      <c r="W13" s="80">
        <v>119228.41</v>
      </c>
      <c r="X13" s="79">
        <v>641959.92</v>
      </c>
      <c r="Y13" s="80">
        <v>116080.39</v>
      </c>
      <c r="Z13" s="79">
        <v>653971.49</v>
      </c>
      <c r="AA13" s="80">
        <v>121083.36</v>
      </c>
      <c r="AB13" s="79">
        <v>7304195.050000002</v>
      </c>
      <c r="AC13" s="80">
        <v>1396068.43</v>
      </c>
      <c r="AE13" s="419">
        <v>7304195.050000002</v>
      </c>
      <c r="AF13" s="419">
        <v>1396068.43</v>
      </c>
      <c r="AG13" s="967">
        <v>0</v>
      </c>
      <c r="AH13" s="967">
        <v>0</v>
      </c>
    </row>
    <row r="14" spans="1:34" ht="12.75" hidden="1">
      <c r="A14" s="46" t="s">
        <v>1</v>
      </c>
      <c r="B14" s="77">
        <v>62252.76</v>
      </c>
      <c r="C14" s="78">
        <v>12689.35</v>
      </c>
      <c r="D14" s="77">
        <v>62699.12</v>
      </c>
      <c r="E14" s="78">
        <v>11856.16</v>
      </c>
      <c r="F14" s="77">
        <v>62857.57</v>
      </c>
      <c r="G14" s="78">
        <v>12599.05</v>
      </c>
      <c r="H14" s="77">
        <v>63447.94</v>
      </c>
      <c r="I14" s="78">
        <v>12202.86</v>
      </c>
      <c r="J14" s="77">
        <v>64211.21</v>
      </c>
      <c r="K14" s="78">
        <v>12652.23</v>
      </c>
      <c r="L14" s="77">
        <v>64844.78</v>
      </c>
      <c r="M14" s="78">
        <v>12258.34</v>
      </c>
      <c r="N14" s="83">
        <v>380313.38</v>
      </c>
      <c r="O14" s="84">
        <v>74257.99</v>
      </c>
      <c r="P14" s="77">
        <v>65723.24</v>
      </c>
      <c r="Q14" s="78">
        <v>12726.9</v>
      </c>
      <c r="R14" s="77">
        <v>66472.02</v>
      </c>
      <c r="S14" s="78">
        <v>12758.99</v>
      </c>
      <c r="T14" s="77">
        <v>67537.69</v>
      </c>
      <c r="U14" s="78">
        <v>12434.32</v>
      </c>
      <c r="V14" s="77">
        <v>68228.86</v>
      </c>
      <c r="W14" s="78">
        <v>12864.43</v>
      </c>
      <c r="X14" s="77">
        <v>69265.73</v>
      </c>
      <c r="Y14" s="78">
        <v>12524.76</v>
      </c>
      <c r="Z14" s="77">
        <v>70561.72</v>
      </c>
      <c r="AA14" s="78">
        <v>13064.58</v>
      </c>
      <c r="AB14" s="83">
        <v>788102.64</v>
      </c>
      <c r="AC14" s="84">
        <v>150631.97</v>
      </c>
      <c r="AE14" s="419">
        <v>788102.64</v>
      </c>
      <c r="AF14" s="419">
        <v>150631.97</v>
      </c>
      <c r="AG14" s="967">
        <v>0</v>
      </c>
      <c r="AH14" s="967">
        <v>0</v>
      </c>
    </row>
    <row r="15" spans="1:34" ht="12.75" hidden="1">
      <c r="A15" s="46" t="s">
        <v>36</v>
      </c>
      <c r="B15" s="77">
        <v>37677.06</v>
      </c>
      <c r="C15" s="78">
        <v>7679.94</v>
      </c>
      <c r="D15" s="77">
        <v>37947.25</v>
      </c>
      <c r="E15" s="78">
        <v>7175.65</v>
      </c>
      <c r="F15" s="77">
        <v>38043.11</v>
      </c>
      <c r="G15" s="78">
        <v>7625.31</v>
      </c>
      <c r="H15" s="77">
        <v>38400.45</v>
      </c>
      <c r="I15" s="78">
        <v>7385.51</v>
      </c>
      <c r="J15" s="77">
        <v>38862.37</v>
      </c>
      <c r="K15" s="78">
        <v>7657.49</v>
      </c>
      <c r="L15" s="77">
        <v>39245.85</v>
      </c>
      <c r="M15" s="78">
        <v>7419.1</v>
      </c>
      <c r="N15" s="83">
        <v>230176.09</v>
      </c>
      <c r="O15" s="84">
        <v>44943</v>
      </c>
      <c r="P15" s="77">
        <v>39777.5</v>
      </c>
      <c r="Q15" s="78">
        <v>7702.66</v>
      </c>
      <c r="R15" s="77">
        <v>40230.7</v>
      </c>
      <c r="S15" s="78">
        <v>7722.11</v>
      </c>
      <c r="T15" s="77">
        <v>40875.65</v>
      </c>
      <c r="U15" s="78">
        <v>7525.62</v>
      </c>
      <c r="V15" s="77">
        <v>41293.99</v>
      </c>
      <c r="W15" s="78">
        <v>7785.91</v>
      </c>
      <c r="X15" s="77">
        <v>41921.51</v>
      </c>
      <c r="Y15" s="78">
        <v>7580.32</v>
      </c>
      <c r="Z15" s="77">
        <v>42705.9</v>
      </c>
      <c r="AA15" s="78">
        <v>7907.03</v>
      </c>
      <c r="AB15" s="83">
        <v>476981.34</v>
      </c>
      <c r="AC15" s="84">
        <v>91166.65</v>
      </c>
      <c r="AE15" s="419">
        <v>476981.34</v>
      </c>
      <c r="AF15" s="419">
        <v>91166.65</v>
      </c>
      <c r="AG15" s="967">
        <v>0</v>
      </c>
      <c r="AH15" s="967">
        <v>0</v>
      </c>
    </row>
    <row r="16" spans="1:34" ht="12.75" hidden="1">
      <c r="A16" s="46" t="s">
        <v>37</v>
      </c>
      <c r="B16" s="77">
        <v>59274.77</v>
      </c>
      <c r="C16" s="78">
        <v>12082.31</v>
      </c>
      <c r="D16" s="77">
        <v>59699.78</v>
      </c>
      <c r="E16" s="78">
        <v>11289.01</v>
      </c>
      <c r="F16" s="77">
        <v>59850.65</v>
      </c>
      <c r="G16" s="78">
        <v>11996.37</v>
      </c>
      <c r="H16" s="77">
        <v>60412.78</v>
      </c>
      <c r="I16" s="78">
        <v>11619.11</v>
      </c>
      <c r="J16" s="77">
        <v>61139.53</v>
      </c>
      <c r="K16" s="78">
        <v>12047.01</v>
      </c>
      <c r="L16" s="77">
        <v>61742.79</v>
      </c>
      <c r="M16" s="78">
        <v>11671.91</v>
      </c>
      <c r="N16" s="83">
        <v>362120.3</v>
      </c>
      <c r="O16" s="84">
        <v>70705.72</v>
      </c>
      <c r="P16" s="77">
        <v>62579.24</v>
      </c>
      <c r="Q16" s="78">
        <v>12118.06</v>
      </c>
      <c r="R16" s="77">
        <v>63292.19</v>
      </c>
      <c r="S16" s="78">
        <v>12148.62</v>
      </c>
      <c r="T16" s="77">
        <v>64306.89</v>
      </c>
      <c r="U16" s="78">
        <v>11839.53</v>
      </c>
      <c r="V16" s="77">
        <v>64964.99</v>
      </c>
      <c r="W16" s="78">
        <v>12249.01</v>
      </c>
      <c r="X16" s="77">
        <v>65952.27</v>
      </c>
      <c r="Y16" s="78">
        <v>11925.62</v>
      </c>
      <c r="Z16" s="77">
        <v>67186.25</v>
      </c>
      <c r="AA16" s="78">
        <v>12439.58</v>
      </c>
      <c r="AB16" s="83">
        <v>750402.13</v>
      </c>
      <c r="AC16" s="84">
        <v>143426.14</v>
      </c>
      <c r="AE16" s="419">
        <v>750402.13</v>
      </c>
      <c r="AF16" s="419">
        <v>143426.14</v>
      </c>
      <c r="AG16" s="967">
        <v>0</v>
      </c>
      <c r="AH16" s="967">
        <v>0</v>
      </c>
    </row>
    <row r="17" spans="1:34" ht="12.75" hidden="1">
      <c r="A17" s="46" t="s">
        <v>19</v>
      </c>
      <c r="B17" s="77">
        <v>127020.03</v>
      </c>
      <c r="C17" s="78">
        <v>25891.18</v>
      </c>
      <c r="D17" s="77">
        <v>127930.84</v>
      </c>
      <c r="E17" s="78">
        <v>24191.22</v>
      </c>
      <c r="F17" s="77">
        <v>128254.09</v>
      </c>
      <c r="G17" s="78">
        <v>25707.01</v>
      </c>
      <c r="H17" s="77">
        <v>129458.72</v>
      </c>
      <c r="I17" s="78">
        <v>24898.66</v>
      </c>
      <c r="J17" s="77">
        <v>131016.03</v>
      </c>
      <c r="K17" s="78">
        <v>25815.56</v>
      </c>
      <c r="L17" s="77">
        <v>132308.81</v>
      </c>
      <c r="M17" s="78">
        <v>25011.82</v>
      </c>
      <c r="N17" s="83">
        <v>775988.52</v>
      </c>
      <c r="O17" s="84">
        <v>151515.45</v>
      </c>
      <c r="P17" s="77">
        <v>134101.18</v>
      </c>
      <c r="Q17" s="78">
        <v>25967.88</v>
      </c>
      <c r="R17" s="77">
        <v>135629.02</v>
      </c>
      <c r="S17" s="78">
        <v>26033.36</v>
      </c>
      <c r="T17" s="77">
        <v>137803.36</v>
      </c>
      <c r="U17" s="78">
        <v>25370.93</v>
      </c>
      <c r="V17" s="77">
        <v>139213.67</v>
      </c>
      <c r="W17" s="78">
        <v>26248.47</v>
      </c>
      <c r="X17" s="77">
        <v>141329.25</v>
      </c>
      <c r="Y17" s="78">
        <v>25555.43</v>
      </c>
      <c r="Z17" s="77">
        <v>143973.61</v>
      </c>
      <c r="AA17" s="78">
        <v>26656.83</v>
      </c>
      <c r="AB17" s="83">
        <v>1608038.61</v>
      </c>
      <c r="AC17" s="84">
        <v>307348.35</v>
      </c>
      <c r="AE17" s="419">
        <v>1608038.61</v>
      </c>
      <c r="AF17" s="419">
        <v>307348.35</v>
      </c>
      <c r="AG17" s="967">
        <v>0</v>
      </c>
      <c r="AH17" s="967">
        <v>0</v>
      </c>
    </row>
    <row r="18" spans="1:34" ht="12.75" hidden="1">
      <c r="A18" s="46" t="s">
        <v>15</v>
      </c>
      <c r="B18" s="77">
        <v>12412.07</v>
      </c>
      <c r="C18" s="78">
        <v>2530.04</v>
      </c>
      <c r="D18" s="77">
        <v>12501.07</v>
      </c>
      <c r="E18" s="78">
        <v>2363.92</v>
      </c>
      <c r="F18" s="77">
        <v>12532.66</v>
      </c>
      <c r="G18" s="78">
        <v>2512.01</v>
      </c>
      <c r="H18" s="77">
        <v>12650.38</v>
      </c>
      <c r="I18" s="78">
        <v>2433.04</v>
      </c>
      <c r="J18" s="77">
        <v>12802.55</v>
      </c>
      <c r="K18" s="78">
        <v>2522.63</v>
      </c>
      <c r="L18" s="77">
        <v>12928.88</v>
      </c>
      <c r="M18" s="78">
        <v>2444.09</v>
      </c>
      <c r="N18" s="83">
        <v>75827.61</v>
      </c>
      <c r="O18" s="84">
        <v>14805.73</v>
      </c>
      <c r="P18" s="77">
        <v>13104.02</v>
      </c>
      <c r="Q18" s="78">
        <v>2537.49</v>
      </c>
      <c r="R18" s="77">
        <v>13253.32</v>
      </c>
      <c r="S18" s="78">
        <v>2543.92</v>
      </c>
      <c r="T18" s="77">
        <v>13465.79</v>
      </c>
      <c r="U18" s="78">
        <v>2479.18</v>
      </c>
      <c r="V18" s="77">
        <v>13603.6</v>
      </c>
      <c r="W18" s="78">
        <v>2564.92</v>
      </c>
      <c r="X18" s="77">
        <v>13810.33</v>
      </c>
      <c r="Y18" s="78">
        <v>2497.21</v>
      </c>
      <c r="Z18" s="77">
        <v>14068.73</v>
      </c>
      <c r="AA18" s="78">
        <v>2604.84</v>
      </c>
      <c r="AB18" s="83">
        <v>157133.4</v>
      </c>
      <c r="AC18" s="84">
        <v>30033.29</v>
      </c>
      <c r="AE18" s="419">
        <v>157133.4</v>
      </c>
      <c r="AF18" s="419">
        <v>30033.29</v>
      </c>
      <c r="AG18" s="967">
        <v>0</v>
      </c>
      <c r="AH18" s="967">
        <v>0</v>
      </c>
    </row>
    <row r="19" spans="1:34" ht="12.75" hidden="1">
      <c r="A19" s="46" t="s">
        <v>14</v>
      </c>
      <c r="B19" s="77">
        <v>8056.9</v>
      </c>
      <c r="C19" s="78">
        <v>1642.26</v>
      </c>
      <c r="D19" s="77">
        <v>8114.64</v>
      </c>
      <c r="E19" s="78">
        <v>1534.44</v>
      </c>
      <c r="F19" s="77">
        <v>8135.18</v>
      </c>
      <c r="G19" s="78">
        <v>1630.59</v>
      </c>
      <c r="H19" s="77">
        <v>8211.55</v>
      </c>
      <c r="I19" s="78">
        <v>1579.33</v>
      </c>
      <c r="J19" s="77">
        <v>8310.37</v>
      </c>
      <c r="K19" s="78">
        <v>1637.48</v>
      </c>
      <c r="L19" s="77">
        <v>8392.33</v>
      </c>
      <c r="M19" s="78">
        <v>1586.5</v>
      </c>
      <c r="N19" s="83">
        <v>49220.97</v>
      </c>
      <c r="O19" s="84">
        <v>9610.6</v>
      </c>
      <c r="P19" s="77">
        <v>8506.06</v>
      </c>
      <c r="Q19" s="78">
        <v>1647.15</v>
      </c>
      <c r="R19" s="77">
        <v>8602.93</v>
      </c>
      <c r="S19" s="78">
        <v>1651.28</v>
      </c>
      <c r="T19" s="77">
        <v>8740.89</v>
      </c>
      <c r="U19" s="78">
        <v>1609.28</v>
      </c>
      <c r="V19" s="77">
        <v>8830.31</v>
      </c>
      <c r="W19" s="78">
        <v>1664.93</v>
      </c>
      <c r="X19" s="77">
        <v>8964.54</v>
      </c>
      <c r="Y19" s="78">
        <v>1620.97</v>
      </c>
      <c r="Z19" s="77">
        <v>9132.23</v>
      </c>
      <c r="AA19" s="78">
        <v>1690.84</v>
      </c>
      <c r="AB19" s="83">
        <v>101997.93</v>
      </c>
      <c r="AC19" s="84">
        <v>19495.05</v>
      </c>
      <c r="AE19" s="419">
        <v>101997.93</v>
      </c>
      <c r="AF19" s="419">
        <v>19495.05</v>
      </c>
      <c r="AG19" s="967">
        <v>0</v>
      </c>
      <c r="AH19" s="967">
        <v>0</v>
      </c>
    </row>
    <row r="20" spans="1:34" ht="12.75" hidden="1">
      <c r="A20" s="46" t="s">
        <v>13</v>
      </c>
      <c r="B20" s="596">
        <v>29887.54</v>
      </c>
      <c r="C20" s="597">
        <v>6092.14</v>
      </c>
      <c r="D20" s="77">
        <v>30101.9</v>
      </c>
      <c r="E20" s="78">
        <v>5692.16</v>
      </c>
      <c r="F20" s="77">
        <v>30177.91</v>
      </c>
      <c r="G20" s="78">
        <v>6048.8</v>
      </c>
      <c r="H20" s="77">
        <v>30461.41</v>
      </c>
      <c r="I20" s="78">
        <v>5858.61</v>
      </c>
      <c r="J20" s="77">
        <v>30827.79</v>
      </c>
      <c r="K20" s="78">
        <v>6074.36</v>
      </c>
      <c r="L20" s="77">
        <v>31132.03</v>
      </c>
      <c r="M20" s="78">
        <v>5885.24</v>
      </c>
      <c r="N20" s="83">
        <v>182588.58</v>
      </c>
      <c r="O20" s="84">
        <v>35651.31</v>
      </c>
      <c r="P20" s="77">
        <v>31553.72</v>
      </c>
      <c r="Q20" s="78">
        <v>6110.19</v>
      </c>
      <c r="R20" s="77">
        <v>31913.27</v>
      </c>
      <c r="S20" s="78">
        <v>6125.62</v>
      </c>
      <c r="T20" s="77">
        <v>32424.83</v>
      </c>
      <c r="U20" s="78">
        <v>5969.71</v>
      </c>
      <c r="V20" s="77">
        <v>32756.73</v>
      </c>
      <c r="W20" s="78">
        <v>6176.22</v>
      </c>
      <c r="X20" s="77">
        <v>33254.46</v>
      </c>
      <c r="Y20" s="78">
        <v>6013.13</v>
      </c>
      <c r="Z20" s="77">
        <v>33876.74</v>
      </c>
      <c r="AA20" s="78">
        <v>6272.29</v>
      </c>
      <c r="AB20" s="83">
        <v>378368.33</v>
      </c>
      <c r="AC20" s="84">
        <v>72318.47</v>
      </c>
      <c r="AE20" s="419">
        <v>378368.33</v>
      </c>
      <c r="AF20" s="419">
        <v>72318.47</v>
      </c>
      <c r="AG20" s="967">
        <v>0</v>
      </c>
      <c r="AH20" s="967">
        <v>0</v>
      </c>
    </row>
    <row r="21" spans="1:34" ht="12.75" hidden="1">
      <c r="A21" s="46" t="s">
        <v>208</v>
      </c>
      <c r="B21" s="77">
        <v>27881.62</v>
      </c>
      <c r="C21" s="78">
        <v>5683.28</v>
      </c>
      <c r="D21" s="77">
        <v>28081.56</v>
      </c>
      <c r="E21" s="78">
        <v>5310.09</v>
      </c>
      <c r="F21" s="77">
        <v>28152.5</v>
      </c>
      <c r="G21" s="78">
        <v>5642.85</v>
      </c>
      <c r="H21" s="77">
        <v>28416.94</v>
      </c>
      <c r="I21" s="78">
        <v>5465.38</v>
      </c>
      <c r="J21" s="77">
        <v>28758.77</v>
      </c>
      <c r="K21" s="78">
        <v>5666.68</v>
      </c>
      <c r="L21" s="77">
        <v>29042.55</v>
      </c>
      <c r="M21" s="78">
        <v>5490.24</v>
      </c>
      <c r="N21" s="93">
        <v>170333.94</v>
      </c>
      <c r="O21" s="84">
        <v>33258.52</v>
      </c>
      <c r="P21" s="77">
        <v>29435.97</v>
      </c>
      <c r="Q21" s="78">
        <v>5700.12</v>
      </c>
      <c r="R21" s="77">
        <v>29771.35</v>
      </c>
      <c r="S21" s="78">
        <v>5714.47</v>
      </c>
      <c r="T21" s="77">
        <v>30248.62</v>
      </c>
      <c r="U21" s="78">
        <v>5569.05</v>
      </c>
      <c r="V21" s="77">
        <v>30558.2</v>
      </c>
      <c r="W21" s="78">
        <v>5761.69</v>
      </c>
      <c r="X21" s="77">
        <v>31022.58</v>
      </c>
      <c r="Y21" s="78">
        <v>5609.56</v>
      </c>
      <c r="Z21" s="77">
        <v>31603.04</v>
      </c>
      <c r="AA21" s="78">
        <v>5851.34</v>
      </c>
      <c r="AB21" s="83">
        <v>352973.7</v>
      </c>
      <c r="AC21" s="84">
        <v>67464.75</v>
      </c>
      <c r="AE21" s="419">
        <v>352973.7</v>
      </c>
      <c r="AF21" s="419">
        <v>67464.75</v>
      </c>
      <c r="AG21" s="967">
        <v>0</v>
      </c>
      <c r="AH21" s="967">
        <v>0</v>
      </c>
    </row>
    <row r="22" spans="1:34" ht="12.75" hidden="1">
      <c r="A22" s="46" t="s">
        <v>229</v>
      </c>
      <c r="B22" s="77">
        <v>44590.32</v>
      </c>
      <c r="C22" s="78">
        <v>9089.11</v>
      </c>
      <c r="D22" s="77">
        <v>44910.07</v>
      </c>
      <c r="E22" s="78">
        <v>8492.3</v>
      </c>
      <c r="F22" s="77">
        <v>45023.53</v>
      </c>
      <c r="G22" s="78">
        <v>9024.46</v>
      </c>
      <c r="H22" s="77">
        <v>45446.44</v>
      </c>
      <c r="I22" s="78">
        <v>8740.67</v>
      </c>
      <c r="J22" s="77">
        <v>45993.11</v>
      </c>
      <c r="K22" s="78">
        <v>9062.52</v>
      </c>
      <c r="L22" s="77">
        <v>46446.96</v>
      </c>
      <c r="M22" s="78">
        <v>8780.4</v>
      </c>
      <c r="N22" s="83">
        <v>272410.43</v>
      </c>
      <c r="O22" s="94">
        <v>53189.46</v>
      </c>
      <c r="P22" s="77">
        <v>47076.15</v>
      </c>
      <c r="Q22" s="78">
        <v>9116</v>
      </c>
      <c r="R22" s="77">
        <v>47612.52</v>
      </c>
      <c r="S22" s="78">
        <v>9138.99</v>
      </c>
      <c r="T22" s="77">
        <v>48375.8</v>
      </c>
      <c r="U22" s="78">
        <v>8906.45</v>
      </c>
      <c r="V22" s="77">
        <v>48870.91</v>
      </c>
      <c r="W22" s="78">
        <v>9214.51</v>
      </c>
      <c r="X22" s="77">
        <v>49613.56</v>
      </c>
      <c r="Y22" s="78">
        <v>8971.23</v>
      </c>
      <c r="Z22" s="77">
        <v>50541.88</v>
      </c>
      <c r="AA22" s="78">
        <v>9357.87</v>
      </c>
      <c r="AB22" s="83">
        <v>564501.25</v>
      </c>
      <c r="AC22" s="84">
        <v>107894.51</v>
      </c>
      <c r="AE22" s="419">
        <v>564501.25</v>
      </c>
      <c r="AF22" s="419">
        <v>107894.51</v>
      </c>
      <c r="AG22" s="967">
        <v>0</v>
      </c>
      <c r="AH22" s="967">
        <v>0</v>
      </c>
    </row>
    <row r="23" spans="1:34" ht="12.75" hidden="1">
      <c r="A23" s="46" t="s">
        <v>4</v>
      </c>
      <c r="B23" s="77">
        <v>33433.82</v>
      </c>
      <c r="C23" s="78">
        <v>6814.99</v>
      </c>
      <c r="D23" s="77">
        <v>33673.62</v>
      </c>
      <c r="E23" s="78">
        <v>6367.55</v>
      </c>
      <c r="F23" s="77">
        <v>33758.65</v>
      </c>
      <c r="G23" s="78">
        <v>6766.54</v>
      </c>
      <c r="H23" s="77">
        <v>34075.78</v>
      </c>
      <c r="I23" s="78">
        <v>6553.75</v>
      </c>
      <c r="J23" s="77">
        <v>34485.64</v>
      </c>
      <c r="K23" s="78">
        <v>6795.07</v>
      </c>
      <c r="L23" s="77">
        <v>34825.98</v>
      </c>
      <c r="M23" s="78">
        <v>6583.52</v>
      </c>
      <c r="N23" s="83">
        <v>204253.49</v>
      </c>
      <c r="O23" s="94">
        <v>39881.42</v>
      </c>
      <c r="P23" s="77">
        <v>35297.7</v>
      </c>
      <c r="Q23" s="78">
        <v>6835.18</v>
      </c>
      <c r="R23" s="77">
        <v>35699.91</v>
      </c>
      <c r="S23" s="78">
        <v>6852.41</v>
      </c>
      <c r="T23" s="77">
        <v>36272.18</v>
      </c>
      <c r="U23" s="78">
        <v>6678.04</v>
      </c>
      <c r="V23" s="77">
        <v>36643.46</v>
      </c>
      <c r="W23" s="78">
        <v>6909.05</v>
      </c>
      <c r="X23" s="77">
        <v>37200.25</v>
      </c>
      <c r="Y23" s="78">
        <v>6726.64</v>
      </c>
      <c r="Z23" s="77">
        <v>37896.36</v>
      </c>
      <c r="AA23" s="78">
        <v>7016.56</v>
      </c>
      <c r="AB23" s="83">
        <v>423263.35</v>
      </c>
      <c r="AC23" s="84">
        <v>80899.3</v>
      </c>
      <c r="AE23" s="419">
        <v>423263.35</v>
      </c>
      <c r="AF23" s="419">
        <v>80899.3</v>
      </c>
      <c r="AG23" s="967">
        <v>0</v>
      </c>
      <c r="AH23" s="967">
        <v>0</v>
      </c>
    </row>
    <row r="24" spans="1:34" ht="12.75" hidden="1">
      <c r="A24" s="46" t="s">
        <v>10</v>
      </c>
      <c r="B24" s="77">
        <v>10184.86</v>
      </c>
      <c r="C24" s="78">
        <v>2076.03</v>
      </c>
      <c r="D24" s="77">
        <v>10257.89</v>
      </c>
      <c r="E24" s="78">
        <v>1939.71</v>
      </c>
      <c r="F24" s="77">
        <v>10283.81</v>
      </c>
      <c r="G24" s="78">
        <v>2061.28</v>
      </c>
      <c r="H24" s="77">
        <v>10380.4</v>
      </c>
      <c r="I24" s="78">
        <v>1996.45</v>
      </c>
      <c r="J24" s="77">
        <v>10505.27</v>
      </c>
      <c r="K24" s="78">
        <v>2069.96</v>
      </c>
      <c r="L24" s="77">
        <v>10608.93</v>
      </c>
      <c r="M24" s="78">
        <v>2005.5</v>
      </c>
      <c r="N24" s="83">
        <v>62221.16</v>
      </c>
      <c r="O24" s="94">
        <v>12148.93</v>
      </c>
      <c r="P24" s="77">
        <v>10752.65</v>
      </c>
      <c r="Q24" s="78">
        <v>2082.19</v>
      </c>
      <c r="R24" s="77">
        <v>10875.16</v>
      </c>
      <c r="S24" s="78">
        <v>2087.45</v>
      </c>
      <c r="T24" s="77">
        <v>11049.5</v>
      </c>
      <c r="U24" s="78">
        <v>2034.33</v>
      </c>
      <c r="V24" s="77">
        <v>11162.59</v>
      </c>
      <c r="W24" s="78">
        <v>2104.67</v>
      </c>
      <c r="X24" s="77">
        <v>11332.22</v>
      </c>
      <c r="Y24" s="78">
        <v>2049.1</v>
      </c>
      <c r="Z24" s="77">
        <v>11544.25</v>
      </c>
      <c r="AA24" s="78">
        <v>2137.43</v>
      </c>
      <c r="AB24" s="83">
        <v>128937.53</v>
      </c>
      <c r="AC24" s="84">
        <v>24644.1</v>
      </c>
      <c r="AE24" s="419">
        <v>128937.53</v>
      </c>
      <c r="AF24" s="419">
        <v>24644.1</v>
      </c>
      <c r="AG24" s="967">
        <v>0</v>
      </c>
      <c r="AH24" s="967">
        <v>0</v>
      </c>
    </row>
    <row r="25" spans="1:34" ht="12.75" hidden="1">
      <c r="A25" s="46" t="s">
        <v>11</v>
      </c>
      <c r="B25" s="77">
        <v>124291.39</v>
      </c>
      <c r="C25" s="78">
        <v>25335.03</v>
      </c>
      <c r="D25" s="77">
        <v>125182.64</v>
      </c>
      <c r="E25" s="78">
        <v>23671.52</v>
      </c>
      <c r="F25" s="77">
        <v>125498.94</v>
      </c>
      <c r="G25" s="78">
        <v>25154.8</v>
      </c>
      <c r="H25" s="77">
        <v>126677.7</v>
      </c>
      <c r="I25" s="78">
        <v>24363.77</v>
      </c>
      <c r="J25" s="77">
        <v>128201.56</v>
      </c>
      <c r="K25" s="78">
        <v>25260.99</v>
      </c>
      <c r="L25" s="77">
        <v>129466.56</v>
      </c>
      <c r="M25" s="78">
        <v>24474.53</v>
      </c>
      <c r="N25" s="83">
        <v>759318.79</v>
      </c>
      <c r="O25" s="94">
        <v>148260.64</v>
      </c>
      <c r="P25" s="77">
        <v>131220.43</v>
      </c>
      <c r="Q25" s="78">
        <v>25410.02</v>
      </c>
      <c r="R25" s="77">
        <v>132715.45</v>
      </c>
      <c r="S25" s="78">
        <v>25474.09</v>
      </c>
      <c r="T25" s="77">
        <v>134843.08</v>
      </c>
      <c r="U25" s="78">
        <v>24825.91</v>
      </c>
      <c r="V25" s="77">
        <v>136223.09</v>
      </c>
      <c r="W25" s="78">
        <v>25684.6</v>
      </c>
      <c r="X25" s="77">
        <v>138293.22</v>
      </c>
      <c r="Y25" s="78">
        <v>25006.42</v>
      </c>
      <c r="Z25" s="77">
        <v>140880.78</v>
      </c>
      <c r="AA25" s="78">
        <v>26084.17</v>
      </c>
      <c r="AB25" s="83">
        <v>1573494.84</v>
      </c>
      <c r="AC25" s="84">
        <v>300745.85</v>
      </c>
      <c r="AE25" s="419">
        <v>1573494.84</v>
      </c>
      <c r="AF25" s="419">
        <v>300745.85</v>
      </c>
      <c r="AG25" s="967">
        <v>0</v>
      </c>
      <c r="AH25" s="967">
        <v>0</v>
      </c>
    </row>
    <row r="26" spans="1:34" ht="12.75" hidden="1">
      <c r="A26" s="86" t="s">
        <v>248</v>
      </c>
      <c r="B26" s="103">
        <v>0</v>
      </c>
      <c r="C26" s="104">
        <v>0</v>
      </c>
      <c r="D26" s="103">
        <v>0</v>
      </c>
      <c r="E26" s="104">
        <v>0</v>
      </c>
      <c r="F26" s="103">
        <v>0</v>
      </c>
      <c r="G26" s="104">
        <v>0</v>
      </c>
      <c r="H26" s="103">
        <v>0</v>
      </c>
      <c r="I26" s="104">
        <v>0</v>
      </c>
      <c r="J26" s="103">
        <v>0</v>
      </c>
      <c r="K26" s="104">
        <v>0</v>
      </c>
      <c r="L26" s="103">
        <v>894722.918690193</v>
      </c>
      <c r="M26" s="104">
        <v>34065.72</v>
      </c>
      <c r="N26" s="79">
        <v>894722.918690193</v>
      </c>
      <c r="O26" s="632">
        <v>34065.72</v>
      </c>
      <c r="P26" s="103">
        <v>0</v>
      </c>
      <c r="Q26" s="104">
        <v>0</v>
      </c>
      <c r="R26" s="103">
        <v>0</v>
      </c>
      <c r="S26" s="104">
        <v>0</v>
      </c>
      <c r="T26" s="103">
        <v>0</v>
      </c>
      <c r="U26" s="104">
        <v>0</v>
      </c>
      <c r="V26" s="103">
        <v>0</v>
      </c>
      <c r="W26" s="104">
        <v>0</v>
      </c>
      <c r="X26" s="103">
        <v>0</v>
      </c>
      <c r="Y26" s="104">
        <v>0</v>
      </c>
      <c r="Z26" s="103">
        <v>0</v>
      </c>
      <c r="AA26" s="104">
        <v>0</v>
      </c>
      <c r="AB26" s="79">
        <v>894722.918690193</v>
      </c>
      <c r="AC26" s="80">
        <v>34065.72</v>
      </c>
      <c r="AE26" s="419">
        <v>894722.918690193</v>
      </c>
      <c r="AF26" s="419">
        <v>34065.72</v>
      </c>
      <c r="AG26" s="967">
        <v>0</v>
      </c>
      <c r="AH26" s="967">
        <v>0</v>
      </c>
    </row>
    <row r="27" spans="1:34" ht="13.5" hidden="1" thickBot="1">
      <c r="A27" s="611" t="s">
        <v>7</v>
      </c>
      <c r="B27" s="89"/>
      <c r="C27" s="90"/>
      <c r="D27" s="89"/>
      <c r="E27" s="90"/>
      <c r="F27" s="89"/>
      <c r="G27" s="90"/>
      <c r="H27" s="89"/>
      <c r="I27" s="90"/>
      <c r="J27" s="89"/>
      <c r="K27" s="90"/>
      <c r="L27" s="105">
        <v>894722.918690193</v>
      </c>
      <c r="M27" s="106">
        <v>34065.72</v>
      </c>
      <c r="N27" s="83">
        <v>894722.918690193</v>
      </c>
      <c r="O27" s="94">
        <v>34065.72</v>
      </c>
      <c r="P27" s="89"/>
      <c r="Q27" s="90"/>
      <c r="R27" s="89"/>
      <c r="S27" s="90"/>
      <c r="T27" s="89"/>
      <c r="U27" s="90"/>
      <c r="V27" s="89"/>
      <c r="W27" s="90"/>
      <c r="X27" s="89"/>
      <c r="Y27" s="90"/>
      <c r="Z27" s="89"/>
      <c r="AA27" s="90"/>
      <c r="AB27" s="83">
        <v>894722.918690193</v>
      </c>
      <c r="AC27" s="84">
        <v>34065.72</v>
      </c>
      <c r="AE27" s="419">
        <v>894722.918690193</v>
      </c>
      <c r="AF27" s="419">
        <v>34065.72</v>
      </c>
      <c r="AG27" s="967">
        <v>0</v>
      </c>
      <c r="AH27" s="967">
        <v>0</v>
      </c>
    </row>
    <row r="28" spans="1:34" s="52" customFormat="1" ht="13.5" hidden="1" thickBot="1">
      <c r="A28" s="53" t="s">
        <v>244</v>
      </c>
      <c r="B28" s="81">
        <v>576963.14</v>
      </c>
      <c r="C28" s="82">
        <v>117605.66</v>
      </c>
      <c r="D28" s="81">
        <v>581100.38</v>
      </c>
      <c r="E28" s="82">
        <v>109883.73</v>
      </c>
      <c r="F28" s="81">
        <v>582568.6</v>
      </c>
      <c r="G28" s="82">
        <v>116769.07</v>
      </c>
      <c r="H28" s="81">
        <v>588040.49</v>
      </c>
      <c r="I28" s="82">
        <v>113097.14</v>
      </c>
      <c r="J28" s="81">
        <v>595114.2</v>
      </c>
      <c r="K28" s="82">
        <v>117261.98</v>
      </c>
      <c r="L28" s="81">
        <v>1495709.368690193</v>
      </c>
      <c r="M28" s="82">
        <v>147676.91</v>
      </c>
      <c r="N28" s="630">
        <v>4419496.178690193</v>
      </c>
      <c r="O28" s="631">
        <v>722294.49</v>
      </c>
      <c r="P28" s="81">
        <v>609127.86</v>
      </c>
      <c r="Q28" s="82">
        <v>117953.84</v>
      </c>
      <c r="R28" s="81">
        <v>616067.84</v>
      </c>
      <c r="S28" s="82">
        <v>118251.31</v>
      </c>
      <c r="T28" s="81">
        <v>625944.28</v>
      </c>
      <c r="U28" s="82">
        <v>115242.35</v>
      </c>
      <c r="V28" s="81">
        <v>632350.4</v>
      </c>
      <c r="W28" s="82">
        <v>119228.41</v>
      </c>
      <c r="X28" s="81">
        <v>641959.92</v>
      </c>
      <c r="Y28" s="82">
        <v>116080.39</v>
      </c>
      <c r="Z28" s="81">
        <v>653971.49</v>
      </c>
      <c r="AA28" s="82">
        <v>121083.36</v>
      </c>
      <c r="AB28" s="630">
        <v>8198917.968690194</v>
      </c>
      <c r="AC28" s="631">
        <v>1430134.15</v>
      </c>
      <c r="AE28" s="419">
        <v>8198917.968690194</v>
      </c>
      <c r="AF28" s="419">
        <v>1430134.15</v>
      </c>
      <c r="AG28" s="967">
        <v>0</v>
      </c>
      <c r="AH28" s="967">
        <v>0</v>
      </c>
    </row>
    <row r="29" spans="1:34" ht="13.5" hidden="1" thickBot="1">
      <c r="A29" s="52"/>
      <c r="B29" s="589"/>
      <c r="C29" s="589"/>
      <c r="D29" s="589"/>
      <c r="E29" s="589"/>
      <c r="F29" s="589"/>
      <c r="G29" s="589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1"/>
      <c r="AC29" s="52"/>
      <c r="AE29" s="419">
        <v>0</v>
      </c>
      <c r="AF29" s="419">
        <v>0</v>
      </c>
      <c r="AG29" s="967">
        <v>0</v>
      </c>
      <c r="AH29" s="967">
        <v>0</v>
      </c>
    </row>
    <row r="30" spans="1:34" s="52" customFormat="1" ht="13.5" customHeight="1" hidden="1" thickBot="1">
      <c r="A30" s="50" t="s">
        <v>218</v>
      </c>
      <c r="B30" s="590"/>
      <c r="C30" s="590"/>
      <c r="D30" s="590"/>
      <c r="E30" s="590"/>
      <c r="F30" s="590"/>
      <c r="G30" s="590"/>
      <c r="H30" s="88" t="s">
        <v>256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88" t="s">
        <v>256</v>
      </c>
      <c r="W30" s="49"/>
      <c r="X30" s="49"/>
      <c r="Y30" s="49"/>
      <c r="Z30" s="49"/>
      <c r="AA30" s="49"/>
      <c r="AB30" s="49"/>
      <c r="AC30" s="48"/>
      <c r="AE30" s="419">
        <v>0</v>
      </c>
      <c r="AF30" s="419">
        <v>0</v>
      </c>
      <c r="AG30" s="967">
        <v>0</v>
      </c>
      <c r="AH30" s="967">
        <v>0</v>
      </c>
    </row>
    <row r="31" spans="1:34" ht="12.75" hidden="1">
      <c r="A31" s="47" t="s">
        <v>101</v>
      </c>
      <c r="B31" s="592">
        <v>0</v>
      </c>
      <c r="C31" s="593">
        <v>0</v>
      </c>
      <c r="D31" s="592">
        <v>0</v>
      </c>
      <c r="E31" s="593">
        <v>0</v>
      </c>
      <c r="F31" s="592">
        <v>0</v>
      </c>
      <c r="G31" s="593">
        <v>0</v>
      </c>
      <c r="H31" s="592">
        <v>0</v>
      </c>
      <c r="I31" s="593">
        <v>0</v>
      </c>
      <c r="J31" s="592">
        <v>0</v>
      </c>
      <c r="K31" s="593">
        <v>0</v>
      </c>
      <c r="L31" s="592">
        <v>0</v>
      </c>
      <c r="M31" s="593">
        <v>0</v>
      </c>
      <c r="N31" s="594">
        <v>0</v>
      </c>
      <c r="O31" s="595">
        <v>0</v>
      </c>
      <c r="P31" s="592">
        <v>0</v>
      </c>
      <c r="Q31" s="593">
        <v>0</v>
      </c>
      <c r="R31" s="592">
        <v>0</v>
      </c>
      <c r="S31" s="593">
        <v>0</v>
      </c>
      <c r="T31" s="592">
        <v>0</v>
      </c>
      <c r="U31" s="593">
        <v>0</v>
      </c>
      <c r="V31" s="592">
        <v>0</v>
      </c>
      <c r="W31" s="593">
        <v>0</v>
      </c>
      <c r="X31" s="592">
        <v>0</v>
      </c>
      <c r="Y31" s="593">
        <v>0</v>
      </c>
      <c r="Z31" s="592">
        <v>0</v>
      </c>
      <c r="AA31" s="593">
        <v>0</v>
      </c>
      <c r="AB31" s="594">
        <v>0</v>
      </c>
      <c r="AC31" s="595">
        <v>0</v>
      </c>
      <c r="AE31" s="419">
        <v>0</v>
      </c>
      <c r="AF31" s="419">
        <v>0</v>
      </c>
      <c r="AG31" s="967">
        <v>0</v>
      </c>
      <c r="AH31" s="967">
        <v>0</v>
      </c>
    </row>
    <row r="32" spans="1:34" ht="12.75" hidden="1">
      <c r="A32" s="46" t="s">
        <v>1</v>
      </c>
      <c r="B32" s="89"/>
      <c r="C32" s="90"/>
      <c r="D32" s="89"/>
      <c r="E32" s="90"/>
      <c r="F32" s="89"/>
      <c r="G32" s="90"/>
      <c r="H32" s="89"/>
      <c r="I32" s="90"/>
      <c r="J32" s="89"/>
      <c r="K32" s="90"/>
      <c r="L32" s="89"/>
      <c r="M32" s="90"/>
      <c r="N32" s="598">
        <v>0</v>
      </c>
      <c r="O32" s="94">
        <v>0</v>
      </c>
      <c r="P32" s="89"/>
      <c r="Q32" s="90"/>
      <c r="R32" s="89"/>
      <c r="S32" s="90"/>
      <c r="T32" s="89"/>
      <c r="U32" s="90"/>
      <c r="V32" s="89"/>
      <c r="W32" s="90"/>
      <c r="X32" s="89"/>
      <c r="Y32" s="90"/>
      <c r="Z32" s="89"/>
      <c r="AA32" s="90"/>
      <c r="AB32" s="598">
        <v>0</v>
      </c>
      <c r="AC32" s="94">
        <v>0</v>
      </c>
      <c r="AE32" s="419">
        <v>0</v>
      </c>
      <c r="AF32" s="419">
        <v>0</v>
      </c>
      <c r="AG32" s="967">
        <v>0</v>
      </c>
      <c r="AH32" s="967">
        <v>0</v>
      </c>
    </row>
    <row r="33" spans="1:34" ht="12.75" hidden="1">
      <c r="A33" s="45" t="s">
        <v>249</v>
      </c>
      <c r="B33" s="599">
        <v>1174936.7</v>
      </c>
      <c r="C33" s="600">
        <v>409316.05</v>
      </c>
      <c r="D33" s="599">
        <v>1186686.08</v>
      </c>
      <c r="E33" s="600">
        <v>397566.65</v>
      </c>
      <c r="F33" s="599">
        <v>1198552.93</v>
      </c>
      <c r="G33" s="600">
        <v>385699.8</v>
      </c>
      <c r="H33" s="599">
        <v>1210538.45</v>
      </c>
      <c r="I33" s="600">
        <v>373714.25</v>
      </c>
      <c r="J33" s="599">
        <v>1222643.84</v>
      </c>
      <c r="K33" s="600">
        <v>361608.88</v>
      </c>
      <c r="L33" s="599">
        <v>1234870.29</v>
      </c>
      <c r="M33" s="600">
        <v>349382.42</v>
      </c>
      <c r="N33" s="599">
        <v>7228228.29</v>
      </c>
      <c r="O33" s="600">
        <v>2277288.05</v>
      </c>
      <c r="P33" s="599">
        <v>1247219</v>
      </c>
      <c r="Q33" s="600">
        <v>337033.72</v>
      </c>
      <c r="R33" s="599">
        <v>1259691.21</v>
      </c>
      <c r="S33" s="600">
        <v>324561.55</v>
      </c>
      <c r="T33" s="599">
        <v>1272288.09</v>
      </c>
      <c r="U33" s="600">
        <v>311964.65</v>
      </c>
      <c r="V33" s="599">
        <v>1285010.97</v>
      </c>
      <c r="W33" s="600">
        <v>299241.74</v>
      </c>
      <c r="X33" s="599">
        <v>1297861.09</v>
      </c>
      <c r="Y33" s="600">
        <v>286391.67</v>
      </c>
      <c r="Z33" s="599">
        <v>1310839.71</v>
      </c>
      <c r="AA33" s="600">
        <v>273413.04</v>
      </c>
      <c r="AB33" s="599">
        <v>14901138.36</v>
      </c>
      <c r="AC33" s="600">
        <v>4109894.42</v>
      </c>
      <c r="AD33" s="25"/>
      <c r="AE33" s="419">
        <v>14901138.36</v>
      </c>
      <c r="AF33" s="419">
        <v>4109894.42</v>
      </c>
      <c r="AG33" s="967">
        <v>0</v>
      </c>
      <c r="AH33" s="967">
        <v>0</v>
      </c>
    </row>
    <row r="34" spans="1:34" ht="12.75" hidden="1">
      <c r="A34" s="46" t="s">
        <v>1</v>
      </c>
      <c r="B34" s="596">
        <v>119934.2</v>
      </c>
      <c r="C34" s="597">
        <v>41718.98</v>
      </c>
      <c r="D34" s="596">
        <v>121133.54</v>
      </c>
      <c r="E34" s="597">
        <v>40519.64</v>
      </c>
      <c r="F34" s="596">
        <v>122344.87</v>
      </c>
      <c r="G34" s="597">
        <v>39308.3</v>
      </c>
      <c r="H34" s="596">
        <v>123568.32</v>
      </c>
      <c r="I34" s="597">
        <v>38084.85</v>
      </c>
      <c r="J34" s="596">
        <v>124804.01</v>
      </c>
      <c r="K34" s="597">
        <v>36849.17</v>
      </c>
      <c r="L34" s="596">
        <v>126052.05</v>
      </c>
      <c r="M34" s="597">
        <v>35601.13</v>
      </c>
      <c r="N34" s="598">
        <v>737836.99</v>
      </c>
      <c r="O34" s="94">
        <v>232082.07</v>
      </c>
      <c r="P34" s="596">
        <v>127312.57</v>
      </c>
      <c r="Q34" s="597">
        <v>34340.61</v>
      </c>
      <c r="R34" s="596">
        <v>128585.69</v>
      </c>
      <c r="S34" s="597">
        <v>33067.48</v>
      </c>
      <c r="T34" s="596">
        <v>129871.55</v>
      </c>
      <c r="U34" s="597">
        <v>31781.63</v>
      </c>
      <c r="V34" s="596">
        <v>131170.26</v>
      </c>
      <c r="W34" s="597">
        <v>30482.91</v>
      </c>
      <c r="X34" s="596">
        <v>132481.97</v>
      </c>
      <c r="Y34" s="597">
        <v>29171.21</v>
      </c>
      <c r="Z34" s="596">
        <v>133806.79</v>
      </c>
      <c r="AA34" s="597">
        <v>27846.39</v>
      </c>
      <c r="AB34" s="598">
        <v>1521065.82</v>
      </c>
      <c r="AC34" s="94">
        <v>418772.3</v>
      </c>
      <c r="AE34" s="419">
        <v>1521065.82</v>
      </c>
      <c r="AF34" s="419">
        <v>418772.3</v>
      </c>
      <c r="AG34" s="967">
        <v>0</v>
      </c>
      <c r="AH34" s="967">
        <v>0</v>
      </c>
    </row>
    <row r="35" spans="1:34" ht="12.75" hidden="1">
      <c r="A35" s="46" t="s">
        <v>36</v>
      </c>
      <c r="B35" s="596">
        <v>74090.61</v>
      </c>
      <c r="C35" s="597">
        <v>25772.34</v>
      </c>
      <c r="D35" s="596">
        <v>74831.52</v>
      </c>
      <c r="E35" s="597">
        <v>25031.43</v>
      </c>
      <c r="F35" s="596">
        <v>75579.83</v>
      </c>
      <c r="G35" s="597">
        <v>24283.12</v>
      </c>
      <c r="H35" s="596">
        <v>76335.63</v>
      </c>
      <c r="I35" s="597">
        <v>23527.32</v>
      </c>
      <c r="J35" s="596">
        <v>77098.99</v>
      </c>
      <c r="K35" s="597">
        <v>22763.96</v>
      </c>
      <c r="L35" s="596">
        <v>77869.98</v>
      </c>
      <c r="M35" s="597">
        <v>21992.97</v>
      </c>
      <c r="N35" s="598">
        <v>455806.56</v>
      </c>
      <c r="O35" s="94">
        <v>143371.14</v>
      </c>
      <c r="P35" s="596">
        <v>78648.68</v>
      </c>
      <c r="Q35" s="597">
        <v>21214.27</v>
      </c>
      <c r="R35" s="596">
        <v>79435.17</v>
      </c>
      <c r="S35" s="597">
        <v>20427.79</v>
      </c>
      <c r="T35" s="596">
        <v>80229.52</v>
      </c>
      <c r="U35" s="597">
        <v>19633.44</v>
      </c>
      <c r="V35" s="596">
        <v>81031.81</v>
      </c>
      <c r="W35" s="597">
        <v>18831.14</v>
      </c>
      <c r="X35" s="596">
        <v>81842.13</v>
      </c>
      <c r="Y35" s="597">
        <v>18020.82</v>
      </c>
      <c r="Z35" s="596">
        <v>82660.55</v>
      </c>
      <c r="AA35" s="597">
        <v>17202.4</v>
      </c>
      <c r="AB35" s="598">
        <v>939654.42</v>
      </c>
      <c r="AC35" s="94">
        <v>258701</v>
      </c>
      <c r="AE35" s="419">
        <v>939654.42</v>
      </c>
      <c r="AF35" s="419">
        <v>258701</v>
      </c>
      <c r="AG35" s="967">
        <v>0</v>
      </c>
      <c r="AH35" s="967">
        <v>0</v>
      </c>
    </row>
    <row r="36" spans="1:34" ht="12.75" hidden="1">
      <c r="A36" s="46" t="s">
        <v>37</v>
      </c>
      <c r="B36" s="596">
        <v>28448.04</v>
      </c>
      <c r="C36" s="597">
        <v>9895.62</v>
      </c>
      <c r="D36" s="596">
        <v>28732.52</v>
      </c>
      <c r="E36" s="597">
        <v>9611.14</v>
      </c>
      <c r="F36" s="596">
        <v>29019.85</v>
      </c>
      <c r="G36" s="597">
        <v>9323.81</v>
      </c>
      <c r="H36" s="596">
        <v>29310.04</v>
      </c>
      <c r="I36" s="597">
        <v>9033.62</v>
      </c>
      <c r="J36" s="596">
        <v>29603.14</v>
      </c>
      <c r="K36" s="597">
        <v>8740.52</v>
      </c>
      <c r="L36" s="596">
        <v>29899.18</v>
      </c>
      <c r="M36" s="597">
        <v>8444.48</v>
      </c>
      <c r="N36" s="598">
        <v>175012.77</v>
      </c>
      <c r="O36" s="94">
        <v>55049.19</v>
      </c>
      <c r="P36" s="596">
        <v>30198.17</v>
      </c>
      <c r="Q36" s="597">
        <v>8145.49</v>
      </c>
      <c r="R36" s="596">
        <v>30500.15</v>
      </c>
      <c r="S36" s="597">
        <v>7843.51</v>
      </c>
      <c r="T36" s="596">
        <v>30805.15</v>
      </c>
      <c r="U36" s="597">
        <v>7538.51</v>
      </c>
      <c r="V36" s="596">
        <v>31113.2</v>
      </c>
      <c r="W36" s="597">
        <v>7230.46</v>
      </c>
      <c r="X36" s="596">
        <v>31424.33</v>
      </c>
      <c r="Y36" s="597">
        <v>6919.33</v>
      </c>
      <c r="Z36" s="596">
        <v>31738.58</v>
      </c>
      <c r="AA36" s="597">
        <v>6605.08</v>
      </c>
      <c r="AB36" s="598">
        <v>360792.35</v>
      </c>
      <c r="AC36" s="94">
        <v>99331.57</v>
      </c>
      <c r="AE36" s="419">
        <v>360792.35</v>
      </c>
      <c r="AF36" s="419">
        <v>99331.57</v>
      </c>
      <c r="AG36" s="967">
        <v>0</v>
      </c>
      <c r="AH36" s="967">
        <v>0</v>
      </c>
    </row>
    <row r="37" spans="1:34" ht="12.75" hidden="1">
      <c r="A37" s="46" t="s">
        <v>250</v>
      </c>
      <c r="B37" s="596">
        <v>141824.87</v>
      </c>
      <c r="C37" s="597">
        <v>49333.63</v>
      </c>
      <c r="D37" s="596">
        <v>143243.12</v>
      </c>
      <c r="E37" s="597">
        <v>47915.38</v>
      </c>
      <c r="F37" s="596">
        <v>144675.55</v>
      </c>
      <c r="G37" s="597">
        <v>46482.95</v>
      </c>
      <c r="H37" s="596">
        <v>146122.31</v>
      </c>
      <c r="I37" s="597">
        <v>45036.19</v>
      </c>
      <c r="J37" s="596">
        <v>147583.53</v>
      </c>
      <c r="K37" s="597">
        <v>43574.97</v>
      </c>
      <c r="L37" s="596">
        <v>149059.37</v>
      </c>
      <c r="M37" s="597">
        <v>42099.13</v>
      </c>
      <c r="N37" s="598">
        <v>872508.75</v>
      </c>
      <c r="O37" s="94">
        <v>274442.25</v>
      </c>
      <c r="P37" s="596">
        <v>150549.96</v>
      </c>
      <c r="Q37" s="597">
        <v>40608.54</v>
      </c>
      <c r="R37" s="596">
        <v>152055.46</v>
      </c>
      <c r="S37" s="597">
        <v>39103.04</v>
      </c>
      <c r="T37" s="596">
        <v>153576.01</v>
      </c>
      <c r="U37" s="597">
        <v>37582.49</v>
      </c>
      <c r="V37" s="596">
        <v>155111.77</v>
      </c>
      <c r="W37" s="597">
        <v>36046.73</v>
      </c>
      <c r="X37" s="596">
        <v>156662.89</v>
      </c>
      <c r="Y37" s="597">
        <v>34495.61</v>
      </c>
      <c r="Z37" s="596">
        <v>158229.52</v>
      </c>
      <c r="AA37" s="597">
        <v>32928.98</v>
      </c>
      <c r="AB37" s="598">
        <v>1798694.36</v>
      </c>
      <c r="AC37" s="94">
        <v>495207.64</v>
      </c>
      <c r="AE37" s="419">
        <v>1798694.36</v>
      </c>
      <c r="AF37" s="419">
        <v>495207.64</v>
      </c>
      <c r="AG37" s="967">
        <v>0</v>
      </c>
      <c r="AH37" s="967">
        <v>0</v>
      </c>
    </row>
    <row r="38" spans="1:34" ht="12.75" hidden="1">
      <c r="A38" s="46" t="s">
        <v>251</v>
      </c>
      <c r="B38" s="596">
        <v>18223.43</v>
      </c>
      <c r="C38" s="597">
        <v>6339</v>
      </c>
      <c r="D38" s="596">
        <v>18405.67</v>
      </c>
      <c r="E38" s="597">
        <v>6156.77</v>
      </c>
      <c r="F38" s="596">
        <v>18589.72</v>
      </c>
      <c r="G38" s="597">
        <v>5972.71</v>
      </c>
      <c r="H38" s="596">
        <v>18775.62</v>
      </c>
      <c r="I38" s="597">
        <v>5786.81</v>
      </c>
      <c r="J38" s="596">
        <v>18963.38</v>
      </c>
      <c r="K38" s="597">
        <v>5599.06</v>
      </c>
      <c r="L38" s="596">
        <v>19153.01</v>
      </c>
      <c r="M38" s="597">
        <v>5409.42</v>
      </c>
      <c r="N38" s="598">
        <v>112110.83</v>
      </c>
      <c r="O38" s="94">
        <v>35263.77</v>
      </c>
      <c r="P38" s="596">
        <v>19344.54</v>
      </c>
      <c r="Q38" s="597">
        <v>5217.89</v>
      </c>
      <c r="R38" s="596">
        <v>19537.99</v>
      </c>
      <c r="S38" s="597">
        <v>5024.45</v>
      </c>
      <c r="T38" s="596">
        <v>19733.37</v>
      </c>
      <c r="U38" s="597">
        <v>4829.07</v>
      </c>
      <c r="V38" s="596">
        <v>19930.7</v>
      </c>
      <c r="W38" s="597">
        <v>4631.73</v>
      </c>
      <c r="X38" s="596">
        <v>20130.01</v>
      </c>
      <c r="Y38" s="597">
        <v>4432.43</v>
      </c>
      <c r="Z38" s="596">
        <v>20331.31</v>
      </c>
      <c r="AA38" s="597">
        <v>4231.13</v>
      </c>
      <c r="AB38" s="598">
        <v>231118.75</v>
      </c>
      <c r="AC38" s="94">
        <v>63630.47</v>
      </c>
      <c r="AE38" s="419">
        <v>231118.75</v>
      </c>
      <c r="AF38" s="419">
        <v>63630.47</v>
      </c>
      <c r="AG38" s="967">
        <v>0</v>
      </c>
      <c r="AH38" s="967">
        <v>0</v>
      </c>
    </row>
    <row r="39" spans="1:34" ht="12.75" hidden="1">
      <c r="A39" s="46" t="s">
        <v>14</v>
      </c>
      <c r="B39" s="596">
        <v>20734.88</v>
      </c>
      <c r="C39" s="597">
        <v>7212.61</v>
      </c>
      <c r="D39" s="596">
        <v>20942.23</v>
      </c>
      <c r="E39" s="597">
        <v>7005.26</v>
      </c>
      <c r="F39" s="596">
        <v>21151.65</v>
      </c>
      <c r="G39" s="597">
        <v>6795.84</v>
      </c>
      <c r="H39" s="596">
        <v>21363.17</v>
      </c>
      <c r="I39" s="597">
        <v>6584.32</v>
      </c>
      <c r="J39" s="596">
        <v>21576.8</v>
      </c>
      <c r="K39" s="597">
        <v>6370.69</v>
      </c>
      <c r="L39" s="596">
        <v>21792.57</v>
      </c>
      <c r="M39" s="597">
        <v>6154.92</v>
      </c>
      <c r="N39" s="598">
        <v>127561.3</v>
      </c>
      <c r="O39" s="94">
        <v>40123.64</v>
      </c>
      <c r="P39" s="596">
        <v>22010.5</v>
      </c>
      <c r="Q39" s="597">
        <v>5936.99</v>
      </c>
      <c r="R39" s="596">
        <v>22230.6</v>
      </c>
      <c r="S39" s="597">
        <v>5716.89</v>
      </c>
      <c r="T39" s="596">
        <v>22452.91</v>
      </c>
      <c r="U39" s="597">
        <v>5494.58</v>
      </c>
      <c r="V39" s="596">
        <v>22677.44</v>
      </c>
      <c r="W39" s="597">
        <v>5270.05</v>
      </c>
      <c r="X39" s="596">
        <v>22904.21</v>
      </c>
      <c r="Y39" s="597">
        <v>5043.28</v>
      </c>
      <c r="Z39" s="596">
        <v>23133.25</v>
      </c>
      <c r="AA39" s="597">
        <v>4814.24</v>
      </c>
      <c r="AB39" s="598">
        <v>262970.21</v>
      </c>
      <c r="AC39" s="94">
        <v>72399.67</v>
      </c>
      <c r="AE39" s="419">
        <v>262970.21</v>
      </c>
      <c r="AF39" s="419">
        <v>72399.67</v>
      </c>
      <c r="AG39" s="967">
        <v>0</v>
      </c>
      <c r="AH39" s="967">
        <v>0</v>
      </c>
    </row>
    <row r="40" spans="1:34" ht="12.75" hidden="1">
      <c r="A40" s="46" t="s">
        <v>13</v>
      </c>
      <c r="B40" s="596">
        <v>108148.81</v>
      </c>
      <c r="C40" s="597">
        <v>37619.45</v>
      </c>
      <c r="D40" s="596">
        <v>109230.3</v>
      </c>
      <c r="E40" s="597">
        <v>36537.96</v>
      </c>
      <c r="F40" s="596">
        <v>110322.6</v>
      </c>
      <c r="G40" s="597">
        <v>35445.65</v>
      </c>
      <c r="H40" s="596">
        <v>111425.82</v>
      </c>
      <c r="I40" s="597">
        <v>34342.43</v>
      </c>
      <c r="J40" s="596">
        <v>112540.08</v>
      </c>
      <c r="K40" s="597">
        <v>33228.17</v>
      </c>
      <c r="L40" s="596">
        <v>113665.48</v>
      </c>
      <c r="M40" s="597">
        <v>32102.77</v>
      </c>
      <c r="N40" s="598">
        <v>665333.09</v>
      </c>
      <c r="O40" s="94">
        <v>209276.43</v>
      </c>
      <c r="P40" s="596">
        <v>114802.14</v>
      </c>
      <c r="Q40" s="597">
        <v>30966.11</v>
      </c>
      <c r="R40" s="596">
        <v>115950.16</v>
      </c>
      <c r="S40" s="597">
        <v>29818.09</v>
      </c>
      <c r="T40" s="596">
        <v>117109.66</v>
      </c>
      <c r="U40" s="597">
        <v>28658.59</v>
      </c>
      <c r="V40" s="596">
        <v>118280.76</v>
      </c>
      <c r="W40" s="597">
        <v>27487.49</v>
      </c>
      <c r="X40" s="596">
        <v>119463.57</v>
      </c>
      <c r="Y40" s="597">
        <v>26304.69</v>
      </c>
      <c r="Z40" s="596">
        <v>120658.2</v>
      </c>
      <c r="AA40" s="597">
        <v>25110.05</v>
      </c>
      <c r="AB40" s="598">
        <v>1371597.58</v>
      </c>
      <c r="AC40" s="94">
        <v>377621.45</v>
      </c>
      <c r="AE40" s="419">
        <v>1371597.58</v>
      </c>
      <c r="AF40" s="419">
        <v>377621.45</v>
      </c>
      <c r="AG40" s="967">
        <v>0</v>
      </c>
      <c r="AH40" s="967">
        <v>0</v>
      </c>
    </row>
    <row r="41" spans="1:34" ht="12.75" hidden="1">
      <c r="A41" s="46" t="s">
        <v>9</v>
      </c>
      <c r="B41" s="596">
        <v>35696.26</v>
      </c>
      <c r="C41" s="597">
        <v>12416.91</v>
      </c>
      <c r="D41" s="596">
        <v>36053.22</v>
      </c>
      <c r="E41" s="597">
        <v>12059.94</v>
      </c>
      <c r="F41" s="596">
        <v>36413.75</v>
      </c>
      <c r="G41" s="597">
        <v>11699.41</v>
      </c>
      <c r="H41" s="596">
        <v>36777.89</v>
      </c>
      <c r="I41" s="597">
        <v>11335.27</v>
      </c>
      <c r="J41" s="596">
        <v>37145.67</v>
      </c>
      <c r="K41" s="597">
        <v>10967.49</v>
      </c>
      <c r="L41" s="596">
        <v>37517.13</v>
      </c>
      <c r="M41" s="597">
        <v>10596.04</v>
      </c>
      <c r="N41" s="598">
        <v>219603.92</v>
      </c>
      <c r="O41" s="94">
        <v>69075.06</v>
      </c>
      <c r="P41" s="596">
        <v>37892.3</v>
      </c>
      <c r="Q41" s="597">
        <v>10220.87</v>
      </c>
      <c r="R41" s="596">
        <v>38271.22</v>
      </c>
      <c r="S41" s="597">
        <v>9841.94</v>
      </c>
      <c r="T41" s="596">
        <v>38653.93</v>
      </c>
      <c r="U41" s="597">
        <v>9459.23</v>
      </c>
      <c r="V41" s="596">
        <v>39040.47</v>
      </c>
      <c r="W41" s="597">
        <v>9072.69</v>
      </c>
      <c r="X41" s="596">
        <v>39430.88</v>
      </c>
      <c r="Y41" s="597">
        <v>8682.29</v>
      </c>
      <c r="Z41" s="596">
        <v>39825.19</v>
      </c>
      <c r="AA41" s="597">
        <v>8287.98</v>
      </c>
      <c r="AB41" s="598">
        <v>452717.91</v>
      </c>
      <c r="AC41" s="94">
        <v>124640.06</v>
      </c>
      <c r="AE41" s="419">
        <v>452717.91</v>
      </c>
      <c r="AF41" s="419">
        <v>124640.06</v>
      </c>
      <c r="AG41" s="967">
        <v>0</v>
      </c>
      <c r="AH41" s="967">
        <v>0</v>
      </c>
    </row>
    <row r="42" spans="1:34" ht="12.75" hidden="1">
      <c r="A42" s="46" t="s">
        <v>252</v>
      </c>
      <c r="B42" s="596">
        <v>107088.78</v>
      </c>
      <c r="C42" s="597">
        <v>37250.72</v>
      </c>
      <c r="D42" s="596">
        <v>108159.67</v>
      </c>
      <c r="E42" s="597">
        <v>36179.83</v>
      </c>
      <c r="F42" s="596">
        <v>109241.26</v>
      </c>
      <c r="G42" s="597">
        <v>35098.23</v>
      </c>
      <c r="H42" s="596">
        <v>110333.68</v>
      </c>
      <c r="I42" s="597">
        <v>34005.82</v>
      </c>
      <c r="J42" s="596">
        <v>111437.01</v>
      </c>
      <c r="K42" s="597">
        <v>32902.48</v>
      </c>
      <c r="L42" s="596">
        <v>112551.38</v>
      </c>
      <c r="M42" s="597">
        <v>31788.11</v>
      </c>
      <c r="N42" s="598">
        <v>658811.78</v>
      </c>
      <c r="O42" s="94">
        <v>207225.19</v>
      </c>
      <c r="P42" s="596">
        <v>113676.9</v>
      </c>
      <c r="Q42" s="597">
        <v>30662.6</v>
      </c>
      <c r="R42" s="596">
        <v>114813.67</v>
      </c>
      <c r="S42" s="597">
        <v>29525.83</v>
      </c>
      <c r="T42" s="596">
        <v>115961.8</v>
      </c>
      <c r="U42" s="597">
        <v>28377.69</v>
      </c>
      <c r="V42" s="596">
        <v>117121.42</v>
      </c>
      <c r="W42" s="597">
        <v>27218.07</v>
      </c>
      <c r="X42" s="596">
        <v>118292.64</v>
      </c>
      <c r="Y42" s="597">
        <v>26046.86</v>
      </c>
      <c r="Z42" s="596">
        <v>119475.56</v>
      </c>
      <c r="AA42" s="597">
        <v>24863.93</v>
      </c>
      <c r="AB42" s="598">
        <v>1358153.77</v>
      </c>
      <c r="AC42" s="94">
        <v>373920.17</v>
      </c>
      <c r="AE42" s="419">
        <v>1358153.77</v>
      </c>
      <c r="AF42" s="419">
        <v>373920.17</v>
      </c>
      <c r="AG42" s="967">
        <v>0</v>
      </c>
      <c r="AH42" s="967">
        <v>0</v>
      </c>
    </row>
    <row r="43" spans="1:34" ht="12.75" hidden="1">
      <c r="A43" s="46" t="s">
        <v>208</v>
      </c>
      <c r="B43" s="596">
        <v>118236.32</v>
      </c>
      <c r="C43" s="597">
        <v>41128.38</v>
      </c>
      <c r="D43" s="596">
        <v>119418.68</v>
      </c>
      <c r="E43" s="597">
        <v>39946.01</v>
      </c>
      <c r="F43" s="596">
        <v>120612.87</v>
      </c>
      <c r="G43" s="597">
        <v>38751.83</v>
      </c>
      <c r="H43" s="596">
        <v>121819</v>
      </c>
      <c r="I43" s="597">
        <v>37545.7</v>
      </c>
      <c r="J43" s="596">
        <v>123037.19</v>
      </c>
      <c r="K43" s="597">
        <v>36327.51</v>
      </c>
      <c r="L43" s="596">
        <v>124267.56</v>
      </c>
      <c r="M43" s="597">
        <v>35097.13</v>
      </c>
      <c r="N43" s="598">
        <v>727391.62</v>
      </c>
      <c r="O43" s="94">
        <v>228796.56</v>
      </c>
      <c r="P43" s="596">
        <v>125510.23</v>
      </c>
      <c r="Q43" s="597">
        <v>33854.46</v>
      </c>
      <c r="R43" s="596">
        <v>126765.34</v>
      </c>
      <c r="S43" s="597">
        <v>32599.36</v>
      </c>
      <c r="T43" s="596">
        <v>128032.99</v>
      </c>
      <c r="U43" s="597">
        <v>31331.7</v>
      </c>
      <c r="V43" s="596">
        <v>129313.32</v>
      </c>
      <c r="W43" s="597">
        <v>30051.37</v>
      </c>
      <c r="X43" s="596">
        <v>130606.45</v>
      </c>
      <c r="Y43" s="597">
        <v>28758.24</v>
      </c>
      <c r="Z43" s="596">
        <v>131912.52</v>
      </c>
      <c r="AA43" s="597">
        <v>27452.18</v>
      </c>
      <c r="AB43" s="598">
        <v>1499532.47</v>
      </c>
      <c r="AC43" s="94">
        <v>412843.87</v>
      </c>
      <c r="AE43" s="419">
        <v>1499532.47</v>
      </c>
      <c r="AF43" s="419">
        <v>412843.87</v>
      </c>
      <c r="AG43" s="967">
        <v>0</v>
      </c>
      <c r="AH43" s="967">
        <v>0</v>
      </c>
    </row>
    <row r="44" spans="1:34" ht="12.75" hidden="1">
      <c r="A44" s="46" t="s">
        <v>5</v>
      </c>
      <c r="B44" s="596">
        <v>86860.29</v>
      </c>
      <c r="C44" s="597">
        <v>30214.26</v>
      </c>
      <c r="D44" s="596">
        <v>87728.89</v>
      </c>
      <c r="E44" s="597">
        <v>29345.65</v>
      </c>
      <c r="F44" s="596">
        <v>88606.18</v>
      </c>
      <c r="G44" s="597">
        <v>28468.37</v>
      </c>
      <c r="H44" s="596">
        <v>89492.24</v>
      </c>
      <c r="I44" s="597">
        <v>27582.3</v>
      </c>
      <c r="J44" s="596">
        <v>90387.16</v>
      </c>
      <c r="K44" s="597">
        <v>26687.38</v>
      </c>
      <c r="L44" s="596">
        <v>91291.04</v>
      </c>
      <c r="M44" s="597">
        <v>25783.51</v>
      </c>
      <c r="N44" s="598">
        <v>534365.8</v>
      </c>
      <c r="O44" s="94">
        <v>168081.47</v>
      </c>
      <c r="P44" s="596">
        <v>92203.95</v>
      </c>
      <c r="Q44" s="597">
        <v>24870.6</v>
      </c>
      <c r="R44" s="596">
        <v>93125.99</v>
      </c>
      <c r="S44" s="597">
        <v>23948.56</v>
      </c>
      <c r="T44" s="596">
        <v>94057.25</v>
      </c>
      <c r="U44" s="597">
        <v>23017.3</v>
      </c>
      <c r="V44" s="596">
        <v>94997.82</v>
      </c>
      <c r="W44" s="597">
        <v>22076.73</v>
      </c>
      <c r="X44" s="596">
        <v>95947.8</v>
      </c>
      <c r="Y44" s="597">
        <v>21126.75</v>
      </c>
      <c r="Z44" s="596">
        <v>96907.27</v>
      </c>
      <c r="AA44" s="597">
        <v>20167.27</v>
      </c>
      <c r="AB44" s="598">
        <v>1101605.88</v>
      </c>
      <c r="AC44" s="94">
        <v>303288.68</v>
      </c>
      <c r="AE44" s="419">
        <v>1101605.88</v>
      </c>
      <c r="AF44" s="419">
        <v>303288.68</v>
      </c>
      <c r="AG44" s="967">
        <v>0</v>
      </c>
      <c r="AH44" s="967">
        <v>0</v>
      </c>
    </row>
    <row r="45" spans="1:34" ht="12.75" hidden="1">
      <c r="A45" s="46" t="s">
        <v>7</v>
      </c>
      <c r="B45" s="596">
        <v>44927.04</v>
      </c>
      <c r="C45" s="597">
        <v>15627.82</v>
      </c>
      <c r="D45" s="596">
        <v>45376.31</v>
      </c>
      <c r="E45" s="597">
        <v>15178.55</v>
      </c>
      <c r="F45" s="596">
        <v>45830.07</v>
      </c>
      <c r="G45" s="597">
        <v>14724.79</v>
      </c>
      <c r="H45" s="596">
        <v>46288.37</v>
      </c>
      <c r="I45" s="597">
        <v>14266.49</v>
      </c>
      <c r="J45" s="596">
        <v>46751.26</v>
      </c>
      <c r="K45" s="597">
        <v>13803.6</v>
      </c>
      <c r="L45" s="596">
        <v>47218.77</v>
      </c>
      <c r="M45" s="597">
        <v>13336.09</v>
      </c>
      <c r="N45" s="598">
        <v>276391.82</v>
      </c>
      <c r="O45" s="94">
        <v>86937.34</v>
      </c>
      <c r="P45" s="596">
        <v>47690.96</v>
      </c>
      <c r="Q45" s="597">
        <v>12863.9</v>
      </c>
      <c r="R45" s="596">
        <v>48167.87</v>
      </c>
      <c r="S45" s="597">
        <v>12386.99</v>
      </c>
      <c r="T45" s="596">
        <v>48649.54</v>
      </c>
      <c r="U45" s="597">
        <v>11905.32</v>
      </c>
      <c r="V45" s="596">
        <v>49136.04</v>
      </c>
      <c r="W45" s="597">
        <v>11418.82</v>
      </c>
      <c r="X45" s="596">
        <v>49627.4</v>
      </c>
      <c r="Y45" s="597">
        <v>10927.46</v>
      </c>
      <c r="Z45" s="596">
        <v>50123.68</v>
      </c>
      <c r="AA45" s="597">
        <v>10431.19</v>
      </c>
      <c r="AB45" s="598">
        <v>569787.31</v>
      </c>
      <c r="AC45" s="94">
        <v>156871.02</v>
      </c>
      <c r="AE45" s="419">
        <v>569787.31</v>
      </c>
      <c r="AF45" s="419">
        <v>156871.02</v>
      </c>
      <c r="AG45" s="967">
        <v>0</v>
      </c>
      <c r="AH45" s="967">
        <v>0</v>
      </c>
    </row>
    <row r="46" spans="1:34" ht="12.75" hidden="1">
      <c r="A46" s="46" t="s">
        <v>229</v>
      </c>
      <c r="B46" s="601">
        <v>83926.98</v>
      </c>
      <c r="C46" s="597">
        <v>29193.91</v>
      </c>
      <c r="D46" s="601">
        <v>84766.25</v>
      </c>
      <c r="E46" s="597">
        <v>28354.64</v>
      </c>
      <c r="F46" s="601">
        <v>85613.92</v>
      </c>
      <c r="G46" s="597">
        <v>27506.98</v>
      </c>
      <c r="H46" s="601">
        <v>86470.05</v>
      </c>
      <c r="I46" s="597">
        <v>26650.84</v>
      </c>
      <c r="J46" s="601">
        <v>87334.75</v>
      </c>
      <c r="K46" s="597">
        <v>25786.14</v>
      </c>
      <c r="L46" s="601">
        <v>88208.1</v>
      </c>
      <c r="M46" s="597">
        <v>24912.79</v>
      </c>
      <c r="N46" s="598">
        <v>516320.05</v>
      </c>
      <c r="O46" s="94">
        <v>162405.3</v>
      </c>
      <c r="P46" s="601">
        <v>89090.18</v>
      </c>
      <c r="Q46" s="597">
        <v>24030.71</v>
      </c>
      <c r="R46" s="601">
        <v>89981.09</v>
      </c>
      <c r="S46" s="597">
        <v>23139.81</v>
      </c>
      <c r="T46" s="601">
        <v>90880.9</v>
      </c>
      <c r="U46" s="597">
        <v>22240</v>
      </c>
      <c r="V46" s="601">
        <v>91789.71</v>
      </c>
      <c r="W46" s="597">
        <v>21331.19</v>
      </c>
      <c r="X46" s="601">
        <v>92707.6</v>
      </c>
      <c r="Y46" s="597">
        <v>20413.29</v>
      </c>
      <c r="Z46" s="601">
        <v>93634.68</v>
      </c>
      <c r="AA46" s="597">
        <v>19486.21</v>
      </c>
      <c r="AB46" s="598">
        <v>1064404.21</v>
      </c>
      <c r="AC46" s="94">
        <v>293046.51</v>
      </c>
      <c r="AE46" s="419">
        <v>1064404.21</v>
      </c>
      <c r="AF46" s="419">
        <v>293046.51</v>
      </c>
      <c r="AG46" s="967">
        <v>0</v>
      </c>
      <c r="AH46" s="967">
        <v>0</v>
      </c>
    </row>
    <row r="47" spans="1:34" ht="12.75" hidden="1">
      <c r="A47" s="46" t="s">
        <v>4</v>
      </c>
      <c r="B47" s="601">
        <v>54883</v>
      </c>
      <c r="C47" s="597">
        <v>19090.99</v>
      </c>
      <c r="D47" s="601">
        <v>55431.83</v>
      </c>
      <c r="E47" s="597">
        <v>18542.16</v>
      </c>
      <c r="F47" s="601">
        <v>55986.15</v>
      </c>
      <c r="G47" s="597">
        <v>17987.84</v>
      </c>
      <c r="H47" s="601">
        <v>56546.01</v>
      </c>
      <c r="I47" s="597">
        <v>17427.98</v>
      </c>
      <c r="J47" s="601">
        <v>57111.47</v>
      </c>
      <c r="K47" s="597">
        <v>16862.52</v>
      </c>
      <c r="L47" s="601">
        <v>57682.58</v>
      </c>
      <c r="M47" s="597">
        <v>16291.41</v>
      </c>
      <c r="N47" s="598">
        <v>337641.04</v>
      </c>
      <c r="O47" s="94">
        <v>106202.9</v>
      </c>
      <c r="P47" s="601">
        <v>58259.41</v>
      </c>
      <c r="Q47" s="597">
        <v>15714.58</v>
      </c>
      <c r="R47" s="601">
        <v>58842</v>
      </c>
      <c r="S47" s="597">
        <v>15131.99</v>
      </c>
      <c r="T47" s="601">
        <v>59430.42</v>
      </c>
      <c r="U47" s="597">
        <v>14543.57</v>
      </c>
      <c r="V47" s="601">
        <v>60024.73</v>
      </c>
      <c r="W47" s="597">
        <v>13949.26</v>
      </c>
      <c r="X47" s="601">
        <v>60624.98</v>
      </c>
      <c r="Y47" s="597">
        <v>13349.02</v>
      </c>
      <c r="Z47" s="601">
        <v>61231.23</v>
      </c>
      <c r="AA47" s="597">
        <v>12742.77</v>
      </c>
      <c r="AB47" s="598">
        <v>696053.81</v>
      </c>
      <c r="AC47" s="94">
        <v>191634.09</v>
      </c>
      <c r="AE47" s="419">
        <v>696053.81</v>
      </c>
      <c r="AF47" s="419">
        <v>191634.09</v>
      </c>
      <c r="AG47" s="967">
        <v>0</v>
      </c>
      <c r="AH47" s="967">
        <v>0</v>
      </c>
    </row>
    <row r="48" spans="1:34" ht="12.75" hidden="1">
      <c r="A48" s="46" t="s">
        <v>10</v>
      </c>
      <c r="B48" s="596">
        <v>45669.59</v>
      </c>
      <c r="C48" s="597">
        <v>16501.68</v>
      </c>
      <c r="D48" s="596">
        <v>46126.29</v>
      </c>
      <c r="E48" s="597">
        <v>16044.98</v>
      </c>
      <c r="F48" s="596">
        <v>46587.55</v>
      </c>
      <c r="G48" s="597">
        <v>15583.72</v>
      </c>
      <c r="H48" s="596">
        <v>47053.43</v>
      </c>
      <c r="I48" s="597">
        <v>15117.84</v>
      </c>
      <c r="J48" s="596">
        <v>47523.96</v>
      </c>
      <c r="K48" s="597">
        <v>14647.31</v>
      </c>
      <c r="L48" s="596">
        <v>47999.2</v>
      </c>
      <c r="M48" s="597">
        <v>14172.07</v>
      </c>
      <c r="N48" s="598">
        <v>280960.02</v>
      </c>
      <c r="O48" s="94">
        <v>92067.6</v>
      </c>
      <c r="P48" s="596">
        <v>48479.19</v>
      </c>
      <c r="Q48" s="597">
        <v>13692.08</v>
      </c>
      <c r="R48" s="596">
        <v>48963.99</v>
      </c>
      <c r="S48" s="597">
        <v>13207.28</v>
      </c>
      <c r="T48" s="596">
        <v>49453.63</v>
      </c>
      <c r="U48" s="597">
        <v>12717.64</v>
      </c>
      <c r="V48" s="596">
        <v>49948.16</v>
      </c>
      <c r="W48" s="597">
        <v>12223.11</v>
      </c>
      <c r="X48" s="596">
        <v>50447.64</v>
      </c>
      <c r="Y48" s="597">
        <v>11723.63</v>
      </c>
      <c r="Z48" s="596">
        <v>50952.12</v>
      </c>
      <c r="AA48" s="597">
        <v>11219.15</v>
      </c>
      <c r="AB48" s="598">
        <v>579204.75</v>
      </c>
      <c r="AC48" s="94">
        <v>166850.49</v>
      </c>
      <c r="AE48" s="419">
        <v>579204.75</v>
      </c>
      <c r="AF48" s="419">
        <v>166850.49</v>
      </c>
      <c r="AG48" s="967">
        <v>0</v>
      </c>
      <c r="AH48" s="967">
        <v>0</v>
      </c>
    </row>
    <row r="49" spans="1:34" ht="12.75" hidden="1">
      <c r="A49" s="46" t="s">
        <v>11</v>
      </c>
      <c r="B49" s="596">
        <v>66131.51</v>
      </c>
      <c r="C49" s="597">
        <v>23003.78</v>
      </c>
      <c r="D49" s="596">
        <v>66792.83</v>
      </c>
      <c r="E49" s="597">
        <v>22342.46</v>
      </c>
      <c r="F49" s="596">
        <v>67460.76</v>
      </c>
      <c r="G49" s="597">
        <v>21674.53</v>
      </c>
      <c r="H49" s="596">
        <v>68135.36</v>
      </c>
      <c r="I49" s="597">
        <v>20999.92</v>
      </c>
      <c r="J49" s="596">
        <v>68816.72</v>
      </c>
      <c r="K49" s="597">
        <v>20318.57</v>
      </c>
      <c r="L49" s="596">
        <v>69504.88</v>
      </c>
      <c r="M49" s="597">
        <v>19630.4</v>
      </c>
      <c r="N49" s="598">
        <v>406842.06</v>
      </c>
      <c r="O49" s="94">
        <v>127969.66</v>
      </c>
      <c r="P49" s="596">
        <v>70199.93</v>
      </c>
      <c r="Q49" s="597">
        <v>18935.35</v>
      </c>
      <c r="R49" s="596">
        <v>70901.93</v>
      </c>
      <c r="S49" s="597">
        <v>18233.36</v>
      </c>
      <c r="T49" s="596">
        <v>71610.95</v>
      </c>
      <c r="U49" s="597">
        <v>17524.34</v>
      </c>
      <c r="V49" s="596">
        <v>72327.06</v>
      </c>
      <c r="W49" s="597">
        <v>16808.23</v>
      </c>
      <c r="X49" s="596">
        <v>73050.33</v>
      </c>
      <c r="Y49" s="597">
        <v>16084.96</v>
      </c>
      <c r="Z49" s="596">
        <v>73780.84</v>
      </c>
      <c r="AA49" s="597">
        <v>15354.45</v>
      </c>
      <c r="AB49" s="598">
        <v>838713.1</v>
      </c>
      <c r="AC49" s="94">
        <v>230910.35</v>
      </c>
      <c r="AE49" s="419">
        <v>838713.1</v>
      </c>
      <c r="AF49" s="419">
        <v>230910.35</v>
      </c>
      <c r="AG49" s="967">
        <v>0</v>
      </c>
      <c r="AH49" s="967">
        <v>0</v>
      </c>
    </row>
    <row r="50" spans="1:34" ht="12.75" hidden="1">
      <c r="A50" s="46" t="s">
        <v>6</v>
      </c>
      <c r="B50" s="596">
        <v>20112.09</v>
      </c>
      <c r="C50" s="597">
        <v>6995.97</v>
      </c>
      <c r="D50" s="596">
        <v>20313.21</v>
      </c>
      <c r="E50" s="597">
        <v>6794.85</v>
      </c>
      <c r="F50" s="596">
        <v>20516.35</v>
      </c>
      <c r="G50" s="597">
        <v>6591.72</v>
      </c>
      <c r="H50" s="596">
        <v>20721.51</v>
      </c>
      <c r="I50" s="597">
        <v>6386.55</v>
      </c>
      <c r="J50" s="596">
        <v>20928.72</v>
      </c>
      <c r="K50" s="597">
        <v>6179.34</v>
      </c>
      <c r="L50" s="596">
        <v>21138.01</v>
      </c>
      <c r="M50" s="597">
        <v>5970.05</v>
      </c>
      <c r="N50" s="598">
        <v>123729.89</v>
      </c>
      <c r="O50" s="94">
        <v>38918.48</v>
      </c>
      <c r="P50" s="596">
        <v>21349.39</v>
      </c>
      <c r="Q50" s="597">
        <v>5758.67</v>
      </c>
      <c r="R50" s="596">
        <v>21562.89</v>
      </c>
      <c r="S50" s="597">
        <v>5545.18</v>
      </c>
      <c r="T50" s="596">
        <v>21778.51</v>
      </c>
      <c r="U50" s="597">
        <v>5329.55</v>
      </c>
      <c r="V50" s="596">
        <v>21996.3</v>
      </c>
      <c r="W50" s="597">
        <v>5111.76</v>
      </c>
      <c r="X50" s="596">
        <v>22216.26</v>
      </c>
      <c r="Y50" s="597">
        <v>4891.8</v>
      </c>
      <c r="Z50" s="596">
        <v>22438.42</v>
      </c>
      <c r="AA50" s="597">
        <v>4669.64</v>
      </c>
      <c r="AB50" s="598">
        <v>255071.66</v>
      </c>
      <c r="AC50" s="94">
        <v>70225.08</v>
      </c>
      <c r="AE50" s="419">
        <v>255071.66</v>
      </c>
      <c r="AF50" s="419">
        <v>70225.08</v>
      </c>
      <c r="AG50" s="967">
        <v>0</v>
      </c>
      <c r="AH50" s="967">
        <v>0</v>
      </c>
    </row>
    <row r="51" spans="1:34" ht="12.75" hidden="1">
      <c r="A51" s="45" t="s">
        <v>98</v>
      </c>
      <c r="B51" s="599">
        <v>106181.9</v>
      </c>
      <c r="C51" s="600">
        <v>18697.71</v>
      </c>
      <c r="D51" s="599">
        <v>106997.58</v>
      </c>
      <c r="E51" s="600">
        <v>17455.75</v>
      </c>
      <c r="F51" s="599">
        <v>107890.05</v>
      </c>
      <c r="G51" s="600">
        <v>18631.98</v>
      </c>
      <c r="H51" s="599">
        <v>108793.57</v>
      </c>
      <c r="I51" s="600">
        <v>18003.1</v>
      </c>
      <c r="J51" s="599">
        <v>109803.08</v>
      </c>
      <c r="K51" s="600">
        <v>18589.31</v>
      </c>
      <c r="L51" s="599">
        <v>110699.26</v>
      </c>
      <c r="M51" s="600">
        <v>17954.51</v>
      </c>
      <c r="N51" s="599">
        <v>650365.44</v>
      </c>
      <c r="O51" s="600">
        <v>109332.36</v>
      </c>
      <c r="P51" s="599">
        <v>111580.8</v>
      </c>
      <c r="Q51" s="600">
        <v>18511.2</v>
      </c>
      <c r="R51" s="599">
        <v>112389.16</v>
      </c>
      <c r="S51" s="600">
        <v>18454.41</v>
      </c>
      <c r="T51" s="599">
        <v>113354.82</v>
      </c>
      <c r="U51" s="600">
        <v>17826.21</v>
      </c>
      <c r="V51" s="599">
        <v>114393.64</v>
      </c>
      <c r="W51" s="600">
        <v>18394.92</v>
      </c>
      <c r="X51" s="599">
        <v>115333.69</v>
      </c>
      <c r="Y51" s="600">
        <v>17758.23</v>
      </c>
      <c r="Z51" s="599">
        <v>116350.55</v>
      </c>
      <c r="AA51" s="600">
        <v>18314.32</v>
      </c>
      <c r="AB51" s="599">
        <v>1333768.1</v>
      </c>
      <c r="AC51" s="600">
        <v>218591.65</v>
      </c>
      <c r="AE51" s="419">
        <v>1333768.1</v>
      </c>
      <c r="AF51" s="419">
        <v>218591.65</v>
      </c>
      <c r="AG51" s="967">
        <v>0</v>
      </c>
      <c r="AH51" s="967">
        <v>0</v>
      </c>
    </row>
    <row r="52" spans="1:34" ht="12.75" hidden="1">
      <c r="A52" s="46" t="s">
        <v>37</v>
      </c>
      <c r="B52" s="596"/>
      <c r="C52" s="597"/>
      <c r="D52" s="596"/>
      <c r="E52" s="597"/>
      <c r="F52" s="596"/>
      <c r="G52" s="597"/>
      <c r="H52" s="596"/>
      <c r="I52" s="597"/>
      <c r="J52" s="596"/>
      <c r="K52" s="597"/>
      <c r="L52" s="596"/>
      <c r="M52" s="597"/>
      <c r="N52" s="598">
        <v>0</v>
      </c>
      <c r="O52" s="94">
        <v>0</v>
      </c>
      <c r="P52" s="596"/>
      <c r="Q52" s="597"/>
      <c r="R52" s="596"/>
      <c r="S52" s="597"/>
      <c r="T52" s="596"/>
      <c r="U52" s="597"/>
      <c r="V52" s="596"/>
      <c r="W52" s="597"/>
      <c r="X52" s="596"/>
      <c r="Y52" s="597"/>
      <c r="Z52" s="596"/>
      <c r="AA52" s="597"/>
      <c r="AB52" s="598">
        <v>0</v>
      </c>
      <c r="AC52" s="94">
        <v>0</v>
      </c>
      <c r="AE52" s="419">
        <v>0</v>
      </c>
      <c r="AF52" s="419">
        <v>0</v>
      </c>
      <c r="AG52" s="967">
        <v>0</v>
      </c>
      <c r="AH52" s="967">
        <v>0</v>
      </c>
    </row>
    <row r="53" spans="1:34" ht="12.75" hidden="1">
      <c r="A53" s="46" t="s">
        <v>252</v>
      </c>
      <c r="B53" s="596">
        <v>99969.48</v>
      </c>
      <c r="C53" s="597">
        <v>17603.76</v>
      </c>
      <c r="D53" s="596">
        <v>100737.43</v>
      </c>
      <c r="E53" s="597">
        <v>16434.46</v>
      </c>
      <c r="F53" s="601">
        <v>101577.7</v>
      </c>
      <c r="G53" s="610">
        <v>17541.87</v>
      </c>
      <c r="H53" s="601">
        <v>102428.34</v>
      </c>
      <c r="I53" s="610">
        <v>16949.78</v>
      </c>
      <c r="J53" s="601">
        <v>103378.8</v>
      </c>
      <c r="K53" s="610">
        <v>17501.7</v>
      </c>
      <c r="L53" s="601">
        <v>104222.54</v>
      </c>
      <c r="M53" s="610">
        <v>16904.04</v>
      </c>
      <c r="N53" s="598">
        <v>612314.29</v>
      </c>
      <c r="O53" s="94">
        <v>102935.61</v>
      </c>
      <c r="P53" s="596">
        <v>105052.5</v>
      </c>
      <c r="Q53" s="597">
        <v>17428.16</v>
      </c>
      <c r="R53" s="596">
        <v>105813.57</v>
      </c>
      <c r="S53" s="597">
        <v>17374.68</v>
      </c>
      <c r="T53" s="596">
        <v>106722.73</v>
      </c>
      <c r="U53" s="597">
        <v>16783.25</v>
      </c>
      <c r="V53" s="596">
        <v>107700.77</v>
      </c>
      <c r="W53" s="597">
        <v>17318.68</v>
      </c>
      <c r="X53" s="596">
        <v>108585.82</v>
      </c>
      <c r="Y53" s="597">
        <v>16719.24</v>
      </c>
      <c r="Z53" s="596">
        <v>109543.19</v>
      </c>
      <c r="AA53" s="597">
        <v>17242.8</v>
      </c>
      <c r="AB53" s="598">
        <v>1255732.87</v>
      </c>
      <c r="AC53" s="94">
        <v>205802.42</v>
      </c>
      <c r="AE53" s="419">
        <v>1255732.87</v>
      </c>
      <c r="AF53" s="419">
        <v>205802.42</v>
      </c>
      <c r="AG53" s="967">
        <v>0</v>
      </c>
      <c r="AH53" s="967">
        <v>0</v>
      </c>
    </row>
    <row r="54" spans="1:34" ht="12.75" hidden="1">
      <c r="A54" s="46" t="s">
        <v>11</v>
      </c>
      <c r="B54" s="596">
        <v>6212.42</v>
      </c>
      <c r="C54" s="597">
        <v>1093.95</v>
      </c>
      <c r="D54" s="596">
        <v>6260.15</v>
      </c>
      <c r="E54" s="597">
        <v>1021.29</v>
      </c>
      <c r="F54" s="601">
        <v>6312.35</v>
      </c>
      <c r="G54" s="610">
        <v>1090.11</v>
      </c>
      <c r="H54" s="601">
        <v>6365.23</v>
      </c>
      <c r="I54" s="610">
        <v>1053.32</v>
      </c>
      <c r="J54" s="601">
        <v>6424.28</v>
      </c>
      <c r="K54" s="610">
        <v>1087.61</v>
      </c>
      <c r="L54" s="601">
        <v>6476.72</v>
      </c>
      <c r="M54" s="610">
        <v>1050.47</v>
      </c>
      <c r="N54" s="598">
        <v>38051.15</v>
      </c>
      <c r="O54" s="94">
        <v>6396.75</v>
      </c>
      <c r="P54" s="596">
        <v>6528.3</v>
      </c>
      <c r="Q54" s="597">
        <v>1083.04</v>
      </c>
      <c r="R54" s="596">
        <v>6575.59</v>
      </c>
      <c r="S54" s="597">
        <v>1079.73</v>
      </c>
      <c r="T54" s="596">
        <v>6632.09</v>
      </c>
      <c r="U54" s="597">
        <v>1042.96</v>
      </c>
      <c r="V54" s="596">
        <v>6692.87</v>
      </c>
      <c r="W54" s="597">
        <v>1076.24</v>
      </c>
      <c r="X54" s="596">
        <v>6747.87</v>
      </c>
      <c r="Y54" s="597">
        <v>1038.99</v>
      </c>
      <c r="Z54" s="596">
        <v>6807.36</v>
      </c>
      <c r="AA54" s="597">
        <v>1071.52</v>
      </c>
      <c r="AB54" s="598">
        <v>78035.23</v>
      </c>
      <c r="AC54" s="94">
        <v>12789.23</v>
      </c>
      <c r="AE54" s="419">
        <v>78035.23</v>
      </c>
      <c r="AF54" s="419">
        <v>12789.23</v>
      </c>
      <c r="AG54" s="967">
        <v>0</v>
      </c>
      <c r="AH54" s="967">
        <v>0</v>
      </c>
    </row>
    <row r="55" spans="1:34" ht="12.75" hidden="1">
      <c r="A55" s="45" t="s">
        <v>253</v>
      </c>
      <c r="B55" s="599">
        <v>618905.49</v>
      </c>
      <c r="C55" s="600">
        <v>397774.5853424657</v>
      </c>
      <c r="D55" s="599">
        <v>626702.45</v>
      </c>
      <c r="E55" s="600">
        <v>389977.6353424658</v>
      </c>
      <c r="F55" s="599">
        <v>634598.27</v>
      </c>
      <c r="G55" s="600">
        <v>499558.70904109586</v>
      </c>
      <c r="H55" s="599">
        <v>642594.17</v>
      </c>
      <c r="I55" s="600">
        <v>494085.9053424658</v>
      </c>
      <c r="J55" s="599">
        <v>650691.47</v>
      </c>
      <c r="K55" s="600">
        <v>481164.1390410959</v>
      </c>
      <c r="L55" s="599">
        <v>808146.23</v>
      </c>
      <c r="M55" s="600">
        <v>474974.35</v>
      </c>
      <c r="N55" s="599">
        <v>3981638.08</v>
      </c>
      <c r="O55" s="600">
        <v>2737535.324109589</v>
      </c>
      <c r="P55" s="599">
        <v>818354.76</v>
      </c>
      <c r="Q55" s="600">
        <v>464765.84</v>
      </c>
      <c r="R55" s="599">
        <v>828692.87</v>
      </c>
      <c r="S55" s="600">
        <v>454427.7</v>
      </c>
      <c r="T55" s="599">
        <v>936373.33</v>
      </c>
      <c r="U55" s="600">
        <v>443958.3</v>
      </c>
      <c r="V55" s="599">
        <v>948433.84</v>
      </c>
      <c r="W55" s="600">
        <v>431897.8</v>
      </c>
      <c r="X55" s="599">
        <v>960650.84</v>
      </c>
      <c r="Y55" s="600">
        <v>419680.8</v>
      </c>
      <c r="Z55" s="599">
        <v>973026.41</v>
      </c>
      <c r="AA55" s="600">
        <v>407305.23</v>
      </c>
      <c r="AB55" s="599">
        <v>9447170.13</v>
      </c>
      <c r="AC55" s="600">
        <v>5359570.994109588</v>
      </c>
      <c r="AD55" s="25"/>
      <c r="AE55" s="419">
        <v>9447170.13</v>
      </c>
      <c r="AF55" s="419">
        <v>5359570.994109588</v>
      </c>
      <c r="AG55" s="967">
        <v>0</v>
      </c>
      <c r="AH55" s="967">
        <v>0</v>
      </c>
    </row>
    <row r="56" spans="1:34" ht="12.75" hidden="1">
      <c r="A56" s="46" t="s">
        <v>36</v>
      </c>
      <c r="B56" s="596"/>
      <c r="C56" s="597"/>
      <c r="D56" s="596"/>
      <c r="E56" s="597"/>
      <c r="F56" s="596"/>
      <c r="G56" s="597"/>
      <c r="H56" s="596"/>
      <c r="I56" s="597"/>
      <c r="J56" s="596"/>
      <c r="K56" s="597"/>
      <c r="L56" s="596"/>
      <c r="M56" s="597"/>
      <c r="N56" s="598">
        <v>0</v>
      </c>
      <c r="O56" s="94">
        <v>0</v>
      </c>
      <c r="P56" s="596"/>
      <c r="Q56" s="597"/>
      <c r="R56" s="596"/>
      <c r="S56" s="597"/>
      <c r="T56" s="596"/>
      <c r="U56" s="597"/>
      <c r="V56" s="596"/>
      <c r="W56" s="597"/>
      <c r="X56" s="596"/>
      <c r="Y56" s="597"/>
      <c r="Z56" s="596"/>
      <c r="AA56" s="597"/>
      <c r="AB56" s="598">
        <v>0</v>
      </c>
      <c r="AC56" s="94">
        <v>0</v>
      </c>
      <c r="AD56" s="25"/>
      <c r="AE56" s="419">
        <v>0</v>
      </c>
      <c r="AF56" s="419">
        <v>0</v>
      </c>
      <c r="AG56" s="967">
        <v>0</v>
      </c>
      <c r="AH56" s="967">
        <v>0</v>
      </c>
    </row>
    <row r="57" spans="1:34" ht="12.75" hidden="1">
      <c r="A57" s="46" t="s">
        <v>37</v>
      </c>
      <c r="B57" s="596">
        <v>136229.2</v>
      </c>
      <c r="C57" s="597">
        <v>37164.57</v>
      </c>
      <c r="D57" s="596">
        <v>138067.16</v>
      </c>
      <c r="E57" s="597">
        <v>35326.61</v>
      </c>
      <c r="F57" s="596">
        <v>139929.92</v>
      </c>
      <c r="G57" s="597">
        <v>33463.85</v>
      </c>
      <c r="H57" s="596">
        <v>141817.8</v>
      </c>
      <c r="I57" s="597">
        <v>31575.97</v>
      </c>
      <c r="J57" s="596">
        <v>143731.16</v>
      </c>
      <c r="K57" s="597">
        <v>29662.61</v>
      </c>
      <c r="L57" s="596">
        <v>145670.34</v>
      </c>
      <c r="M57" s="597">
        <v>27723.43</v>
      </c>
      <c r="N57" s="598">
        <v>845445.58</v>
      </c>
      <c r="O57" s="94">
        <v>194917.04</v>
      </c>
      <c r="P57" s="596">
        <v>147635.67</v>
      </c>
      <c r="Q57" s="597">
        <v>25758.1</v>
      </c>
      <c r="R57" s="596">
        <v>149627.52</v>
      </c>
      <c r="S57" s="597">
        <v>23766.25</v>
      </c>
      <c r="T57" s="596">
        <v>151646.25</v>
      </c>
      <c r="U57" s="597">
        <v>21747.52</v>
      </c>
      <c r="V57" s="596">
        <v>153692.21</v>
      </c>
      <c r="W57" s="597">
        <v>19701.56</v>
      </c>
      <c r="X57" s="596">
        <v>155765.77</v>
      </c>
      <c r="Y57" s="597">
        <v>17628</v>
      </c>
      <c r="Z57" s="596">
        <v>157867.31</v>
      </c>
      <c r="AA57" s="597">
        <v>15526.46</v>
      </c>
      <c r="AB57" s="598">
        <v>1761680.31</v>
      </c>
      <c r="AC57" s="94">
        <v>319044.93</v>
      </c>
      <c r="AD57" s="25"/>
      <c r="AE57" s="419">
        <v>1761680.31</v>
      </c>
      <c r="AF57" s="419">
        <v>319044.93</v>
      </c>
      <c r="AG57" s="967">
        <v>0</v>
      </c>
      <c r="AH57" s="967">
        <v>0</v>
      </c>
    </row>
    <row r="58" spans="1:34" ht="12.75" hidden="1">
      <c r="A58" s="46" t="s">
        <v>250</v>
      </c>
      <c r="B58" s="596"/>
      <c r="C58" s="597"/>
      <c r="D58" s="596"/>
      <c r="E58" s="597"/>
      <c r="F58" s="596">
        <v>0</v>
      </c>
      <c r="G58" s="597">
        <v>122301.37</v>
      </c>
      <c r="H58" s="596">
        <v>0</v>
      </c>
      <c r="I58" s="597">
        <v>120000</v>
      </c>
      <c r="J58" s="596">
        <v>0</v>
      </c>
      <c r="K58" s="597">
        <v>120000</v>
      </c>
      <c r="L58" s="596">
        <v>0</v>
      </c>
      <c r="M58" s="597">
        <v>120000</v>
      </c>
      <c r="N58" s="598">
        <v>0</v>
      </c>
      <c r="O58" s="94">
        <v>482301.37</v>
      </c>
      <c r="P58" s="596">
        <v>0</v>
      </c>
      <c r="Q58" s="597">
        <v>120000</v>
      </c>
      <c r="R58" s="596">
        <v>0</v>
      </c>
      <c r="S58" s="597">
        <v>120000</v>
      </c>
      <c r="T58" s="596">
        <v>97211.05</v>
      </c>
      <c r="U58" s="597">
        <v>120000</v>
      </c>
      <c r="V58" s="596">
        <v>98669.22</v>
      </c>
      <c r="W58" s="597">
        <v>118541.83</v>
      </c>
      <c r="X58" s="596">
        <v>100149.25</v>
      </c>
      <c r="Y58" s="597">
        <v>117061.8</v>
      </c>
      <c r="Z58" s="596">
        <v>101651.49</v>
      </c>
      <c r="AA58" s="597">
        <v>115559.56</v>
      </c>
      <c r="AB58" s="598">
        <v>397681.01</v>
      </c>
      <c r="AC58" s="94">
        <v>1193464.56</v>
      </c>
      <c r="AD58" s="25"/>
      <c r="AE58" s="419">
        <v>397681.01</v>
      </c>
      <c r="AF58" s="419">
        <v>1193464.56</v>
      </c>
      <c r="AG58" s="967">
        <v>0</v>
      </c>
      <c r="AH58" s="967">
        <v>0</v>
      </c>
    </row>
    <row r="59" spans="1:34" ht="12.75" hidden="1">
      <c r="A59" s="46" t="s">
        <v>208</v>
      </c>
      <c r="B59" s="596">
        <v>244607.74</v>
      </c>
      <c r="C59" s="597">
        <v>76513.77</v>
      </c>
      <c r="D59" s="596">
        <v>247652.6</v>
      </c>
      <c r="E59" s="597">
        <v>73468.91</v>
      </c>
      <c r="F59" s="596">
        <v>250735.36</v>
      </c>
      <c r="G59" s="597">
        <v>70386.16</v>
      </c>
      <c r="H59" s="596">
        <v>253856.49</v>
      </c>
      <c r="I59" s="597">
        <v>67265.02</v>
      </c>
      <c r="J59" s="596">
        <v>257016.48</v>
      </c>
      <c r="K59" s="597">
        <v>64105.04</v>
      </c>
      <c r="L59" s="596">
        <v>260215.79</v>
      </c>
      <c r="M59" s="597">
        <v>60905.72</v>
      </c>
      <c r="N59" s="598">
        <v>1514084.46</v>
      </c>
      <c r="O59" s="94">
        <v>412644.62</v>
      </c>
      <c r="P59" s="596">
        <v>263454.94</v>
      </c>
      <c r="Q59" s="597">
        <v>57666.57</v>
      </c>
      <c r="R59" s="596">
        <v>266734.4</v>
      </c>
      <c r="S59" s="597">
        <v>54387.11</v>
      </c>
      <c r="T59" s="596">
        <v>270054.69</v>
      </c>
      <c r="U59" s="597">
        <v>51066.82</v>
      </c>
      <c r="V59" s="596">
        <v>273416.31</v>
      </c>
      <c r="W59" s="597">
        <v>47705.2</v>
      </c>
      <c r="X59" s="596">
        <v>276819.77</v>
      </c>
      <c r="Y59" s="597">
        <v>44301.74</v>
      </c>
      <c r="Z59" s="596">
        <v>280265.6</v>
      </c>
      <c r="AA59" s="597">
        <v>40855.91</v>
      </c>
      <c r="AB59" s="598">
        <v>3144830.17</v>
      </c>
      <c r="AC59" s="94">
        <v>708627.97</v>
      </c>
      <c r="AD59" s="25"/>
      <c r="AE59" s="419">
        <v>3144830.17</v>
      </c>
      <c r="AF59" s="419">
        <v>708627.97</v>
      </c>
      <c r="AG59" s="967">
        <v>0</v>
      </c>
      <c r="AH59" s="967">
        <v>0</v>
      </c>
    </row>
    <row r="60" spans="1:34" ht="12.75" hidden="1">
      <c r="A60" s="46" t="s">
        <v>93</v>
      </c>
      <c r="B60" s="596">
        <v>60513.1</v>
      </c>
      <c r="C60" s="597">
        <v>16828.13</v>
      </c>
      <c r="D60" s="596">
        <v>61109.94</v>
      </c>
      <c r="E60" s="597">
        <v>16231.29</v>
      </c>
      <c r="F60" s="596">
        <v>61712.67</v>
      </c>
      <c r="G60" s="597">
        <v>15628.56</v>
      </c>
      <c r="H60" s="596">
        <v>62321.34</v>
      </c>
      <c r="I60" s="597">
        <v>15019.88</v>
      </c>
      <c r="J60" s="596">
        <v>62936.02</v>
      </c>
      <c r="K60" s="597">
        <v>14405.21</v>
      </c>
      <c r="L60" s="596">
        <v>63556.75</v>
      </c>
      <c r="M60" s="597">
        <v>13784.47</v>
      </c>
      <c r="N60" s="598">
        <v>372149.82</v>
      </c>
      <c r="O60" s="94">
        <v>91897.54</v>
      </c>
      <c r="P60" s="596">
        <v>64183.62</v>
      </c>
      <c r="Q60" s="597">
        <v>13157.61</v>
      </c>
      <c r="R60" s="596">
        <v>64816.66</v>
      </c>
      <c r="S60" s="597">
        <v>12524.56</v>
      </c>
      <c r="T60" s="596">
        <v>65455.95</v>
      </c>
      <c r="U60" s="597">
        <v>11885.28</v>
      </c>
      <c r="V60" s="596">
        <v>66101.54</v>
      </c>
      <c r="W60" s="597">
        <v>11239.68</v>
      </c>
      <c r="X60" s="596">
        <v>66753.5</v>
      </c>
      <c r="Y60" s="597">
        <v>10587.72</v>
      </c>
      <c r="Z60" s="596">
        <v>67411.89</v>
      </c>
      <c r="AA60" s="597">
        <v>9929.33</v>
      </c>
      <c r="AB60" s="598">
        <v>766872.98</v>
      </c>
      <c r="AC60" s="94">
        <v>161221.72</v>
      </c>
      <c r="AD60" s="25"/>
      <c r="AE60" s="419">
        <v>766872.98</v>
      </c>
      <c r="AF60" s="419">
        <v>161221.72</v>
      </c>
      <c r="AG60" s="967">
        <v>0</v>
      </c>
      <c r="AH60" s="967">
        <v>0</v>
      </c>
    </row>
    <row r="61" spans="1:34" ht="12.75" hidden="1">
      <c r="A61" s="46" t="s">
        <v>229</v>
      </c>
      <c r="B61" s="596">
        <v>0</v>
      </c>
      <c r="C61" s="597">
        <v>149559.07534246577</v>
      </c>
      <c r="D61" s="596">
        <v>0</v>
      </c>
      <c r="E61" s="597">
        <v>149559.07534246577</v>
      </c>
      <c r="F61" s="596">
        <v>0</v>
      </c>
      <c r="G61" s="597">
        <v>144734.5890410959</v>
      </c>
      <c r="H61" s="596">
        <v>0</v>
      </c>
      <c r="I61" s="597">
        <v>149559.07534246577</v>
      </c>
      <c r="J61" s="596">
        <v>0</v>
      </c>
      <c r="K61" s="597">
        <v>144734.5890410959</v>
      </c>
      <c r="L61" s="596">
        <v>149254.79</v>
      </c>
      <c r="M61" s="597">
        <v>146744.79</v>
      </c>
      <c r="N61" s="598">
        <v>149254.79</v>
      </c>
      <c r="O61" s="94">
        <v>884891.1941095892</v>
      </c>
      <c r="P61" s="596">
        <v>151159.35</v>
      </c>
      <c r="Q61" s="597">
        <v>144840.24</v>
      </c>
      <c r="R61" s="596">
        <v>153088.2</v>
      </c>
      <c r="S61" s="597">
        <v>142911.38</v>
      </c>
      <c r="T61" s="596">
        <v>155041.67</v>
      </c>
      <c r="U61" s="597">
        <v>140957.91</v>
      </c>
      <c r="V61" s="596">
        <v>157020.07</v>
      </c>
      <c r="W61" s="597">
        <v>138979.52</v>
      </c>
      <c r="X61" s="596">
        <v>159023.71</v>
      </c>
      <c r="Y61" s="597">
        <v>136975.88</v>
      </c>
      <c r="Z61" s="596">
        <v>161052.92</v>
      </c>
      <c r="AA61" s="597">
        <v>134946.67</v>
      </c>
      <c r="AB61" s="598">
        <v>1085640.71</v>
      </c>
      <c r="AC61" s="94">
        <v>1724502.794109589</v>
      </c>
      <c r="AD61" s="25"/>
      <c r="AE61" s="419">
        <v>1085640.71</v>
      </c>
      <c r="AF61" s="419">
        <v>1724502.794109589</v>
      </c>
      <c r="AG61" s="967">
        <v>0</v>
      </c>
      <c r="AH61" s="967">
        <v>0</v>
      </c>
    </row>
    <row r="62" spans="1:34" ht="12.75" hidden="1">
      <c r="A62" s="46" t="s">
        <v>4</v>
      </c>
      <c r="B62" s="596">
        <v>103550.02</v>
      </c>
      <c r="C62" s="597">
        <v>54656.62</v>
      </c>
      <c r="D62" s="596">
        <v>104930.69</v>
      </c>
      <c r="E62" s="597">
        <v>53275.96</v>
      </c>
      <c r="F62" s="596">
        <v>106329.77</v>
      </c>
      <c r="G62" s="597">
        <v>51876.88</v>
      </c>
      <c r="H62" s="596">
        <v>107747.5</v>
      </c>
      <c r="I62" s="597">
        <v>50459.15</v>
      </c>
      <c r="J62" s="596">
        <v>109184.13</v>
      </c>
      <c r="K62" s="597">
        <v>49022.52</v>
      </c>
      <c r="L62" s="596">
        <v>110639.92</v>
      </c>
      <c r="M62" s="597">
        <v>47566.73</v>
      </c>
      <c r="N62" s="598">
        <v>642382.03</v>
      </c>
      <c r="O62" s="94">
        <v>306857.86</v>
      </c>
      <c r="P62" s="602">
        <v>112115.12</v>
      </c>
      <c r="Q62" s="603">
        <v>46091.53</v>
      </c>
      <c r="R62" s="602">
        <v>113609.99</v>
      </c>
      <c r="S62" s="603">
        <v>44596.66</v>
      </c>
      <c r="T62" s="602">
        <v>115124.79</v>
      </c>
      <c r="U62" s="603">
        <v>43081.86</v>
      </c>
      <c r="V62" s="602">
        <v>116659.78</v>
      </c>
      <c r="W62" s="603">
        <v>41546.87</v>
      </c>
      <c r="X62" s="602">
        <v>118215.25</v>
      </c>
      <c r="Y62" s="603">
        <v>39991.4</v>
      </c>
      <c r="Z62" s="602">
        <v>119791.45</v>
      </c>
      <c r="AA62" s="603">
        <v>38415.2</v>
      </c>
      <c r="AB62" s="598">
        <v>1337898.41</v>
      </c>
      <c r="AC62" s="94">
        <v>560581.38</v>
      </c>
      <c r="AD62" s="25"/>
      <c r="AE62" s="419">
        <v>1337898.41</v>
      </c>
      <c r="AF62" s="419">
        <v>560581.38</v>
      </c>
      <c r="AG62" s="967">
        <v>0</v>
      </c>
      <c r="AH62" s="967">
        <v>0</v>
      </c>
    </row>
    <row r="63" spans="1:34" ht="12.75" hidden="1">
      <c r="A63" s="46" t="s">
        <v>10</v>
      </c>
      <c r="B63" s="596">
        <v>74005.43</v>
      </c>
      <c r="C63" s="597">
        <v>63052.42</v>
      </c>
      <c r="D63" s="596">
        <v>74942.06</v>
      </c>
      <c r="E63" s="597">
        <v>62115.79</v>
      </c>
      <c r="F63" s="596">
        <v>75890.55</v>
      </c>
      <c r="G63" s="597">
        <v>61167.3</v>
      </c>
      <c r="H63" s="596">
        <v>76851.04</v>
      </c>
      <c r="I63" s="597">
        <v>60206.81</v>
      </c>
      <c r="J63" s="596">
        <v>77823.68</v>
      </c>
      <c r="K63" s="597">
        <v>59234.17</v>
      </c>
      <c r="L63" s="596">
        <v>78808.64</v>
      </c>
      <c r="M63" s="597">
        <v>58249.21</v>
      </c>
      <c r="N63" s="598">
        <v>458321.4</v>
      </c>
      <c r="O63" s="94">
        <v>364025.7</v>
      </c>
      <c r="P63" s="596">
        <v>79806.06</v>
      </c>
      <c r="Q63" s="597">
        <v>57251.79</v>
      </c>
      <c r="R63" s="596">
        <v>80816.1</v>
      </c>
      <c r="S63" s="597">
        <v>56241.74</v>
      </c>
      <c r="T63" s="596">
        <v>81838.93</v>
      </c>
      <c r="U63" s="597">
        <v>55218.91</v>
      </c>
      <c r="V63" s="596">
        <v>82874.71</v>
      </c>
      <c r="W63" s="597">
        <v>54183.14</v>
      </c>
      <c r="X63" s="596">
        <v>83923.59</v>
      </c>
      <c r="Y63" s="597">
        <v>53134.26</v>
      </c>
      <c r="Z63" s="596">
        <v>84985.75</v>
      </c>
      <c r="AA63" s="597">
        <v>52072.1</v>
      </c>
      <c r="AB63" s="598">
        <v>952566.54</v>
      </c>
      <c r="AC63" s="94">
        <v>692127.64</v>
      </c>
      <c r="AD63" s="25"/>
      <c r="AE63" s="419">
        <v>952566.54</v>
      </c>
      <c r="AF63" s="419">
        <v>692127.64</v>
      </c>
      <c r="AG63" s="967">
        <v>0</v>
      </c>
      <c r="AH63" s="967">
        <v>0</v>
      </c>
    </row>
    <row r="64" spans="1:34" ht="12.75" hidden="1">
      <c r="A64" s="141" t="s">
        <v>254</v>
      </c>
      <c r="B64" s="599">
        <v>262596.83</v>
      </c>
      <c r="C64" s="600">
        <v>8188.02</v>
      </c>
      <c r="D64" s="599">
        <v>261928.98</v>
      </c>
      <c r="E64" s="600">
        <v>7087.48</v>
      </c>
      <c r="F64" s="599">
        <v>265170.03</v>
      </c>
      <c r="G64" s="600">
        <v>7505.68</v>
      </c>
      <c r="H64" s="599">
        <v>265600.22</v>
      </c>
      <c r="I64" s="600">
        <v>6933.4</v>
      </c>
      <c r="J64" s="599">
        <v>268100.31</v>
      </c>
      <c r="K64" s="600">
        <v>6823.35</v>
      </c>
      <c r="L64" s="599">
        <v>268509.74</v>
      </c>
      <c r="M64" s="600">
        <v>6273.08</v>
      </c>
      <c r="N64" s="599">
        <v>1591906.11</v>
      </c>
      <c r="O64" s="600">
        <v>42811.01</v>
      </c>
      <c r="P64" s="599">
        <v>66949.57</v>
      </c>
      <c r="Q64" s="600">
        <v>6141.02</v>
      </c>
      <c r="R64" s="599">
        <v>66949.55</v>
      </c>
      <c r="S64" s="600">
        <v>5799.85</v>
      </c>
      <c r="T64" s="599">
        <v>66949.57</v>
      </c>
      <c r="U64" s="600">
        <v>5282.6</v>
      </c>
      <c r="V64" s="599">
        <v>66949.55</v>
      </c>
      <c r="W64" s="600">
        <v>5117.51</v>
      </c>
      <c r="X64" s="599">
        <v>66949.57</v>
      </c>
      <c r="Y64" s="600">
        <v>4622.27</v>
      </c>
      <c r="Z64" s="599">
        <v>217623.69</v>
      </c>
      <c r="AA64" s="600">
        <v>4435.18</v>
      </c>
      <c r="AB64" s="599">
        <v>2144277.61</v>
      </c>
      <c r="AC64" s="600">
        <v>74209.44</v>
      </c>
      <c r="AE64" s="419">
        <v>2144277.61</v>
      </c>
      <c r="AF64" s="419">
        <v>74209.44</v>
      </c>
      <c r="AG64" s="967">
        <v>0</v>
      </c>
      <c r="AH64" s="967">
        <v>0</v>
      </c>
    </row>
    <row r="65" spans="1:34" ht="12.75" hidden="1">
      <c r="A65" s="46" t="s">
        <v>250</v>
      </c>
      <c r="B65" s="596">
        <v>56295.49</v>
      </c>
      <c r="C65" s="597">
        <v>6885.01</v>
      </c>
      <c r="D65" s="596">
        <v>56295.48</v>
      </c>
      <c r="E65" s="597">
        <v>5959.61</v>
      </c>
      <c r="F65" s="596">
        <v>56295.49</v>
      </c>
      <c r="G65" s="597">
        <v>6311.26</v>
      </c>
      <c r="H65" s="596">
        <v>56295.48</v>
      </c>
      <c r="I65" s="597">
        <v>5830.05</v>
      </c>
      <c r="J65" s="596">
        <v>56295.49</v>
      </c>
      <c r="K65" s="597">
        <v>5737.51</v>
      </c>
      <c r="L65" s="596">
        <v>56295.48</v>
      </c>
      <c r="M65" s="597">
        <v>5274.81</v>
      </c>
      <c r="N65" s="598">
        <v>337772.91</v>
      </c>
      <c r="O65" s="94">
        <v>35998.25</v>
      </c>
      <c r="P65" s="596">
        <v>56295.49</v>
      </c>
      <c r="Q65" s="597">
        <v>5163.76</v>
      </c>
      <c r="R65" s="596">
        <v>56295.48</v>
      </c>
      <c r="S65" s="597">
        <v>4876.89</v>
      </c>
      <c r="T65" s="596">
        <v>56295.49</v>
      </c>
      <c r="U65" s="597">
        <v>4441.95</v>
      </c>
      <c r="V65" s="596">
        <v>56295.48</v>
      </c>
      <c r="W65" s="597">
        <v>4303.13</v>
      </c>
      <c r="X65" s="596">
        <v>56295.49</v>
      </c>
      <c r="Y65" s="597">
        <v>3886.7</v>
      </c>
      <c r="Z65" s="596">
        <v>56295.48</v>
      </c>
      <c r="AA65" s="597">
        <v>3729.38</v>
      </c>
      <c r="AB65" s="598">
        <v>675545.82</v>
      </c>
      <c r="AC65" s="94">
        <v>62400.06</v>
      </c>
      <c r="AE65" s="419">
        <v>675545.82</v>
      </c>
      <c r="AF65" s="419">
        <v>62400.06</v>
      </c>
      <c r="AG65" s="967">
        <v>0</v>
      </c>
      <c r="AH65" s="967">
        <v>0</v>
      </c>
    </row>
    <row r="66" spans="1:34" ht="12.75" hidden="1">
      <c r="A66" s="46" t="s">
        <v>10</v>
      </c>
      <c r="B66" s="596">
        <v>10654.08</v>
      </c>
      <c r="C66" s="597">
        <v>1303.01</v>
      </c>
      <c r="D66" s="596">
        <v>10654.07</v>
      </c>
      <c r="E66" s="597">
        <v>1127.87</v>
      </c>
      <c r="F66" s="596">
        <v>10654.08</v>
      </c>
      <c r="G66" s="597">
        <v>1194.42</v>
      </c>
      <c r="H66" s="596">
        <v>10654.07</v>
      </c>
      <c r="I66" s="597">
        <v>1103.35</v>
      </c>
      <c r="J66" s="596">
        <v>10654.08</v>
      </c>
      <c r="K66" s="597">
        <v>1085.84</v>
      </c>
      <c r="L66" s="596">
        <v>10654.07</v>
      </c>
      <c r="M66" s="597">
        <v>998.27</v>
      </c>
      <c r="N66" s="598">
        <v>63924.45</v>
      </c>
      <c r="O66" s="94">
        <v>6812.76</v>
      </c>
      <c r="P66" s="596">
        <v>10654.08</v>
      </c>
      <c r="Q66" s="597">
        <v>977.26</v>
      </c>
      <c r="R66" s="596">
        <v>10654.07</v>
      </c>
      <c r="S66" s="597">
        <v>922.96</v>
      </c>
      <c r="T66" s="596">
        <v>10654.08</v>
      </c>
      <c r="U66" s="597">
        <v>840.65</v>
      </c>
      <c r="V66" s="596">
        <v>10654.07</v>
      </c>
      <c r="W66" s="597">
        <v>814.38</v>
      </c>
      <c r="X66" s="596">
        <v>10654.08</v>
      </c>
      <c r="Y66" s="597">
        <v>735.57</v>
      </c>
      <c r="Z66" s="596">
        <v>10654.07</v>
      </c>
      <c r="AA66" s="597">
        <v>705.8</v>
      </c>
      <c r="AB66" s="598">
        <v>127848.9</v>
      </c>
      <c r="AC66" s="94">
        <v>11809.38</v>
      </c>
      <c r="AE66" s="419">
        <v>127848.9</v>
      </c>
      <c r="AF66" s="419">
        <v>11809.38</v>
      </c>
      <c r="AG66" s="967">
        <v>0</v>
      </c>
      <c r="AH66" s="967">
        <v>0</v>
      </c>
    </row>
    <row r="67" spans="1:35" ht="12.75" hidden="1">
      <c r="A67" s="553" t="s">
        <v>37</v>
      </c>
      <c r="B67" s="596">
        <v>195647.26</v>
      </c>
      <c r="C67" s="597">
        <v>0</v>
      </c>
      <c r="D67" s="596">
        <v>194979.43</v>
      </c>
      <c r="E67" s="597">
        <v>0</v>
      </c>
      <c r="F67" s="596">
        <v>198220.46</v>
      </c>
      <c r="G67" s="597">
        <v>0</v>
      </c>
      <c r="H67" s="596">
        <v>198650.67</v>
      </c>
      <c r="I67" s="597">
        <v>0</v>
      </c>
      <c r="J67" s="596">
        <v>201150.74</v>
      </c>
      <c r="K67" s="597">
        <v>0</v>
      </c>
      <c r="L67" s="596">
        <v>201560.19</v>
      </c>
      <c r="M67" s="597">
        <v>0</v>
      </c>
      <c r="N67" s="598">
        <v>1190208.75</v>
      </c>
      <c r="O67" s="94">
        <v>0</v>
      </c>
      <c r="P67" s="596">
        <v>0</v>
      </c>
      <c r="Q67" s="597">
        <v>0</v>
      </c>
      <c r="R67" s="596">
        <v>0</v>
      </c>
      <c r="S67" s="597">
        <v>0</v>
      </c>
      <c r="T67" s="596">
        <v>0</v>
      </c>
      <c r="U67" s="597">
        <v>0</v>
      </c>
      <c r="V67" s="596">
        <v>0</v>
      </c>
      <c r="W67" s="597">
        <v>0</v>
      </c>
      <c r="X67" s="596">
        <v>0</v>
      </c>
      <c r="Y67" s="597">
        <v>0</v>
      </c>
      <c r="Z67" s="596">
        <v>150674.14</v>
      </c>
      <c r="AA67" s="597">
        <v>0</v>
      </c>
      <c r="AB67" s="598">
        <v>1340882.89</v>
      </c>
      <c r="AC67" s="94">
        <v>0</v>
      </c>
      <c r="AE67" s="419">
        <v>1340882.89</v>
      </c>
      <c r="AF67" s="419">
        <v>0</v>
      </c>
      <c r="AG67" s="967">
        <v>0</v>
      </c>
      <c r="AH67" s="967">
        <v>0</v>
      </c>
      <c r="AI67" s="25">
        <v>0</v>
      </c>
    </row>
    <row r="68" spans="1:34" ht="12.75" hidden="1">
      <c r="A68" s="553" t="s">
        <v>8</v>
      </c>
      <c r="B68" s="596"/>
      <c r="C68" s="597"/>
      <c r="D68" s="596"/>
      <c r="E68" s="597"/>
      <c r="F68" s="596"/>
      <c r="G68" s="597"/>
      <c r="H68" s="596"/>
      <c r="I68" s="597"/>
      <c r="J68" s="596"/>
      <c r="K68" s="597"/>
      <c r="L68" s="596"/>
      <c r="M68" s="597"/>
      <c r="N68" s="598">
        <v>0</v>
      </c>
      <c r="O68" s="94">
        <v>0</v>
      </c>
      <c r="P68" s="596"/>
      <c r="Q68" s="597"/>
      <c r="R68" s="596"/>
      <c r="S68" s="597"/>
      <c r="T68" s="596"/>
      <c r="U68" s="597"/>
      <c r="V68" s="596"/>
      <c r="W68" s="597"/>
      <c r="X68" s="596"/>
      <c r="Y68" s="597"/>
      <c r="Z68" s="596"/>
      <c r="AA68" s="597"/>
      <c r="AB68" s="598">
        <v>0</v>
      </c>
      <c r="AC68" s="94">
        <v>0</v>
      </c>
      <c r="AE68" s="419">
        <v>0</v>
      </c>
      <c r="AF68" s="419">
        <v>0</v>
      </c>
      <c r="AG68" s="967">
        <v>0</v>
      </c>
      <c r="AH68" s="967">
        <v>0</v>
      </c>
    </row>
    <row r="69" spans="1:34" ht="12.75" hidden="1">
      <c r="A69" s="553" t="s">
        <v>11</v>
      </c>
      <c r="B69" s="596"/>
      <c r="C69" s="597"/>
      <c r="D69" s="596"/>
      <c r="E69" s="597"/>
      <c r="F69" s="596"/>
      <c r="G69" s="597"/>
      <c r="H69" s="596"/>
      <c r="I69" s="597"/>
      <c r="J69" s="596"/>
      <c r="K69" s="597"/>
      <c r="L69" s="596"/>
      <c r="M69" s="597"/>
      <c r="N69" s="598">
        <v>0</v>
      </c>
      <c r="O69" s="94">
        <v>0</v>
      </c>
      <c r="P69" s="596"/>
      <c r="Q69" s="597"/>
      <c r="R69" s="596"/>
      <c r="S69" s="597"/>
      <c r="T69" s="596"/>
      <c r="U69" s="597"/>
      <c r="V69" s="596"/>
      <c r="W69" s="597"/>
      <c r="X69" s="596"/>
      <c r="Y69" s="597"/>
      <c r="Z69" s="596"/>
      <c r="AA69" s="597"/>
      <c r="AB69" s="598">
        <v>0</v>
      </c>
      <c r="AC69" s="94">
        <v>0</v>
      </c>
      <c r="AE69" s="419">
        <v>0</v>
      </c>
      <c r="AF69" s="419">
        <v>0</v>
      </c>
      <c r="AG69" s="967">
        <v>0</v>
      </c>
      <c r="AH69" s="967">
        <v>0</v>
      </c>
    </row>
    <row r="70" spans="1:34" s="1" customFormat="1" ht="12.75" hidden="1">
      <c r="A70" s="141" t="s">
        <v>314</v>
      </c>
      <c r="B70" s="599">
        <v>76349.43</v>
      </c>
      <c r="C70" s="600">
        <v>892126.37</v>
      </c>
      <c r="D70" s="599">
        <v>77022.7</v>
      </c>
      <c r="E70" s="600">
        <v>55639.4</v>
      </c>
      <c r="F70" s="599">
        <v>77703.28</v>
      </c>
      <c r="G70" s="600">
        <v>264508.13506849314</v>
      </c>
      <c r="H70" s="599">
        <v>78391.26</v>
      </c>
      <c r="I70" s="600">
        <v>54270.83</v>
      </c>
      <c r="J70" s="599">
        <v>79086.73</v>
      </c>
      <c r="K70" s="600">
        <v>53575.37</v>
      </c>
      <c r="L70" s="599">
        <v>79789.77</v>
      </c>
      <c r="M70" s="600">
        <v>52872.33</v>
      </c>
      <c r="N70" s="599">
        <v>468343.17</v>
      </c>
      <c r="O70" s="600">
        <v>1372992.4350684932</v>
      </c>
      <c r="P70" s="599">
        <v>1341851.33</v>
      </c>
      <c r="Q70" s="600">
        <v>881161.64</v>
      </c>
      <c r="R70" s="599">
        <v>81218.89</v>
      </c>
      <c r="S70" s="600">
        <v>51443.2</v>
      </c>
      <c r="T70" s="599">
        <v>251228.16</v>
      </c>
      <c r="U70" s="600">
        <v>260841.93</v>
      </c>
      <c r="V70" s="599">
        <v>82679.37</v>
      </c>
      <c r="W70" s="600">
        <v>49982.73</v>
      </c>
      <c r="X70" s="599">
        <v>83421.58</v>
      </c>
      <c r="Y70" s="600">
        <v>49240.52</v>
      </c>
      <c r="Z70" s="599">
        <v>84171.9</v>
      </c>
      <c r="AA70" s="600">
        <v>48490.19</v>
      </c>
      <c r="AB70" s="599">
        <v>2392914.4</v>
      </c>
      <c r="AC70" s="600">
        <v>2714152.6450684937</v>
      </c>
      <c r="AE70" s="419">
        <v>2392914.4</v>
      </c>
      <c r="AF70" s="419">
        <v>2714152.6450684937</v>
      </c>
      <c r="AG70" s="967">
        <v>0</v>
      </c>
      <c r="AH70" s="967">
        <v>0</v>
      </c>
    </row>
    <row r="71" spans="1:34" s="1" customFormat="1" ht="12.75" hidden="1">
      <c r="A71" s="399" t="s">
        <v>344</v>
      </c>
      <c r="B71" s="596"/>
      <c r="C71" s="597">
        <v>835813.7</v>
      </c>
      <c r="D71" s="89"/>
      <c r="E71" s="90"/>
      <c r="F71" s="89"/>
      <c r="G71" s="90"/>
      <c r="H71" s="89"/>
      <c r="I71" s="90"/>
      <c r="J71" s="89"/>
      <c r="K71" s="90"/>
      <c r="L71" s="89"/>
      <c r="M71" s="90"/>
      <c r="N71" s="598">
        <v>0</v>
      </c>
      <c r="O71" s="94">
        <v>835813.7</v>
      </c>
      <c r="P71" s="596">
        <v>1261350.88</v>
      </c>
      <c r="Q71" s="597">
        <v>829000</v>
      </c>
      <c r="R71" s="89"/>
      <c r="S71" s="90"/>
      <c r="T71" s="89"/>
      <c r="U71" s="90"/>
      <c r="V71" s="89"/>
      <c r="W71" s="90"/>
      <c r="X71" s="89"/>
      <c r="Y71" s="90"/>
      <c r="Z71" s="89"/>
      <c r="AA71" s="90"/>
      <c r="AB71" s="598">
        <v>1261350.88</v>
      </c>
      <c r="AC71" s="94">
        <v>1664813.7</v>
      </c>
      <c r="AE71" s="419">
        <v>1261350.88</v>
      </c>
      <c r="AF71" s="419">
        <v>1664813.7</v>
      </c>
      <c r="AG71" s="967">
        <v>0</v>
      </c>
      <c r="AH71" s="967">
        <v>0</v>
      </c>
    </row>
    <row r="72" spans="1:34" s="1" customFormat="1" ht="12.75" hidden="1">
      <c r="A72" s="399" t="s">
        <v>346</v>
      </c>
      <c r="B72" s="596">
        <v>31810.74</v>
      </c>
      <c r="C72" s="597">
        <v>25031.48</v>
      </c>
      <c r="D72" s="596">
        <v>32223.74</v>
      </c>
      <c r="E72" s="597">
        <v>24618.48</v>
      </c>
      <c r="F72" s="596">
        <v>32642.1</v>
      </c>
      <c r="G72" s="597">
        <v>24200.12</v>
      </c>
      <c r="H72" s="596">
        <v>33065.89</v>
      </c>
      <c r="I72" s="597">
        <v>23776.32</v>
      </c>
      <c r="J72" s="596">
        <v>33495.19</v>
      </c>
      <c r="K72" s="597">
        <v>23347.03</v>
      </c>
      <c r="L72" s="596">
        <v>33930.06</v>
      </c>
      <c r="M72" s="597">
        <v>22912.16</v>
      </c>
      <c r="N72" s="598">
        <v>197167.72</v>
      </c>
      <c r="O72" s="94">
        <v>143885.59</v>
      </c>
      <c r="P72" s="596">
        <v>34370.57</v>
      </c>
      <c r="Q72" s="597">
        <v>22471.65</v>
      </c>
      <c r="R72" s="596">
        <v>34816.8</v>
      </c>
      <c r="S72" s="597">
        <v>22025.41</v>
      </c>
      <c r="T72" s="596">
        <v>35268.83</v>
      </c>
      <c r="U72" s="597">
        <v>21573.39</v>
      </c>
      <c r="V72" s="596">
        <v>35726.73</v>
      </c>
      <c r="W72" s="597">
        <v>21115.49</v>
      </c>
      <c r="X72" s="596">
        <v>36190.57</v>
      </c>
      <c r="Y72" s="597">
        <v>20651.65</v>
      </c>
      <c r="Z72" s="596">
        <v>36660.43</v>
      </c>
      <c r="AA72" s="597">
        <v>20181.79</v>
      </c>
      <c r="AB72" s="598">
        <v>410201.65</v>
      </c>
      <c r="AC72" s="94">
        <v>271904.97</v>
      </c>
      <c r="AE72" s="419">
        <v>410201.65</v>
      </c>
      <c r="AF72" s="419">
        <v>271904.97</v>
      </c>
      <c r="AG72" s="967">
        <v>0</v>
      </c>
      <c r="AH72" s="967">
        <v>0</v>
      </c>
    </row>
    <row r="73" spans="1:34" s="1" customFormat="1" ht="12.75" hidden="1">
      <c r="A73" s="399" t="s">
        <v>343</v>
      </c>
      <c r="B73" s="596">
        <v>34702.69</v>
      </c>
      <c r="C73" s="597">
        <v>31281.19</v>
      </c>
      <c r="D73" s="596">
        <v>34962.96</v>
      </c>
      <c r="E73" s="597">
        <v>31020.92</v>
      </c>
      <c r="F73" s="596">
        <v>35225.18</v>
      </c>
      <c r="G73" s="597">
        <v>30758.7</v>
      </c>
      <c r="H73" s="596">
        <v>35489.37</v>
      </c>
      <c r="I73" s="597">
        <v>30494.51</v>
      </c>
      <c r="J73" s="596">
        <v>35755.54</v>
      </c>
      <c r="K73" s="597">
        <v>30228.34</v>
      </c>
      <c r="L73" s="596">
        <v>36023.71</v>
      </c>
      <c r="M73" s="597">
        <v>29960.17</v>
      </c>
      <c r="N73" s="598">
        <v>212159.45</v>
      </c>
      <c r="O73" s="94">
        <v>183743.83</v>
      </c>
      <c r="P73" s="596">
        <v>36293.88</v>
      </c>
      <c r="Q73" s="597">
        <v>29689.99</v>
      </c>
      <c r="R73" s="596">
        <v>36566.09</v>
      </c>
      <c r="S73" s="597">
        <v>29417.79</v>
      </c>
      <c r="T73" s="596">
        <v>36840.33</v>
      </c>
      <c r="U73" s="597">
        <v>29143.54</v>
      </c>
      <c r="V73" s="596">
        <v>37116.64</v>
      </c>
      <c r="W73" s="597">
        <v>28867.24</v>
      </c>
      <c r="X73" s="596">
        <v>37395.01</v>
      </c>
      <c r="Y73" s="597">
        <v>28588.87</v>
      </c>
      <c r="Z73" s="596">
        <v>37675.47</v>
      </c>
      <c r="AA73" s="597">
        <v>28308.4</v>
      </c>
      <c r="AB73" s="598">
        <v>434046.87</v>
      </c>
      <c r="AC73" s="94">
        <v>357759.66</v>
      </c>
      <c r="AE73" s="419">
        <v>434046.87</v>
      </c>
      <c r="AF73" s="419">
        <v>357759.66</v>
      </c>
      <c r="AG73" s="967">
        <v>0</v>
      </c>
      <c r="AH73" s="967">
        <v>0</v>
      </c>
    </row>
    <row r="74" spans="1:34" s="1" customFormat="1" ht="12.75" hidden="1">
      <c r="A74" s="399" t="s">
        <v>355</v>
      </c>
      <c r="B74" s="596"/>
      <c r="C74" s="597"/>
      <c r="D74" s="596"/>
      <c r="E74" s="597"/>
      <c r="F74" s="596">
        <v>0</v>
      </c>
      <c r="G74" s="597">
        <v>209549.31506849316</v>
      </c>
      <c r="H74" s="596"/>
      <c r="I74" s="597"/>
      <c r="J74" s="596"/>
      <c r="K74" s="597"/>
      <c r="L74" s="596"/>
      <c r="M74" s="597"/>
      <c r="N74" s="598">
        <v>0</v>
      </c>
      <c r="O74" s="94">
        <v>209549.31506849316</v>
      </c>
      <c r="P74" s="596"/>
      <c r="Q74" s="597"/>
      <c r="R74" s="596"/>
      <c r="S74" s="597"/>
      <c r="T74" s="596">
        <v>169283</v>
      </c>
      <c r="U74" s="597">
        <v>210125</v>
      </c>
      <c r="V74" s="596"/>
      <c r="W74" s="597"/>
      <c r="X74" s="596"/>
      <c r="Y74" s="597"/>
      <c r="Z74" s="596"/>
      <c r="AA74" s="597"/>
      <c r="AB74" s="598">
        <v>169283</v>
      </c>
      <c r="AC74" s="94">
        <v>419674.31506849313</v>
      </c>
      <c r="AE74" s="419">
        <v>169283</v>
      </c>
      <c r="AF74" s="419">
        <v>419674.31506849313</v>
      </c>
      <c r="AG74" s="967">
        <v>0</v>
      </c>
      <c r="AH74" s="967">
        <v>0</v>
      </c>
    </row>
    <row r="75" spans="1:34" s="1" customFormat="1" ht="13.5" hidden="1" thickBot="1">
      <c r="A75" s="441" t="s">
        <v>342</v>
      </c>
      <c r="B75" s="604">
        <v>9836</v>
      </c>
      <c r="C75" s="605"/>
      <c r="D75" s="604">
        <v>9836</v>
      </c>
      <c r="E75" s="605"/>
      <c r="F75" s="604">
        <v>9836</v>
      </c>
      <c r="G75" s="605"/>
      <c r="H75" s="604">
        <v>9836</v>
      </c>
      <c r="I75" s="605"/>
      <c r="J75" s="604">
        <v>9836</v>
      </c>
      <c r="K75" s="605"/>
      <c r="L75" s="604">
        <v>9836</v>
      </c>
      <c r="M75" s="605"/>
      <c r="N75" s="606">
        <v>59016</v>
      </c>
      <c r="O75" s="607">
        <v>0</v>
      </c>
      <c r="P75" s="604">
        <v>9836</v>
      </c>
      <c r="Q75" s="605"/>
      <c r="R75" s="604">
        <v>9836</v>
      </c>
      <c r="S75" s="605"/>
      <c r="T75" s="604">
        <v>9836</v>
      </c>
      <c r="U75" s="605"/>
      <c r="V75" s="604">
        <v>9836</v>
      </c>
      <c r="W75" s="605"/>
      <c r="X75" s="604">
        <v>9836</v>
      </c>
      <c r="Y75" s="605"/>
      <c r="Z75" s="604">
        <v>9836</v>
      </c>
      <c r="AA75" s="605"/>
      <c r="AB75" s="606">
        <v>118032</v>
      </c>
      <c r="AC75" s="607">
        <v>0</v>
      </c>
      <c r="AE75" s="419">
        <v>118032</v>
      </c>
      <c r="AF75" s="419">
        <v>0</v>
      </c>
      <c r="AG75" s="967">
        <v>0</v>
      </c>
      <c r="AH75" s="967">
        <v>0</v>
      </c>
    </row>
    <row r="76" spans="1:34" s="52" customFormat="1" ht="13.5" hidden="1" thickBot="1">
      <c r="A76" s="42" t="s">
        <v>245</v>
      </c>
      <c r="B76" s="608">
        <v>2238970.35</v>
      </c>
      <c r="C76" s="609">
        <v>1726102.7353424656</v>
      </c>
      <c r="D76" s="608">
        <v>2259337.79</v>
      </c>
      <c r="E76" s="609">
        <v>867726.9153424657</v>
      </c>
      <c r="F76" s="608">
        <v>2283914.56</v>
      </c>
      <c r="G76" s="609">
        <v>1175904.304109589</v>
      </c>
      <c r="H76" s="608">
        <v>2305917.67</v>
      </c>
      <c r="I76" s="609">
        <v>947007.4853424657</v>
      </c>
      <c r="J76" s="608">
        <v>2330325.43</v>
      </c>
      <c r="K76" s="609">
        <v>921761.0490410959</v>
      </c>
      <c r="L76" s="608">
        <v>2502015.29</v>
      </c>
      <c r="M76" s="609">
        <v>901456.69</v>
      </c>
      <c r="N76" s="608">
        <v>13920481.09</v>
      </c>
      <c r="O76" s="609">
        <v>6539959.179178081</v>
      </c>
      <c r="P76" s="608">
        <v>3585955.46</v>
      </c>
      <c r="Q76" s="609">
        <v>1707613.42</v>
      </c>
      <c r="R76" s="608">
        <v>2348941.68</v>
      </c>
      <c r="S76" s="609">
        <v>854686.71</v>
      </c>
      <c r="T76" s="608">
        <v>2640193.97</v>
      </c>
      <c r="U76" s="609">
        <v>1039873.69</v>
      </c>
      <c r="V76" s="608">
        <v>2497467.37</v>
      </c>
      <c r="W76" s="609">
        <v>804634.7</v>
      </c>
      <c r="X76" s="608">
        <v>2524216.77</v>
      </c>
      <c r="Y76" s="609">
        <v>777693.49</v>
      </c>
      <c r="Z76" s="608">
        <v>2702012.26</v>
      </c>
      <c r="AA76" s="609">
        <v>751957.96</v>
      </c>
      <c r="AB76" s="608">
        <v>30219268.599999998</v>
      </c>
      <c r="AC76" s="609">
        <v>12476419.14917808</v>
      </c>
      <c r="AE76" s="419">
        <v>30219268.599999998</v>
      </c>
      <c r="AF76" s="419">
        <v>12476419.14917808</v>
      </c>
      <c r="AG76" s="967">
        <v>0</v>
      </c>
      <c r="AH76" s="967">
        <v>0</v>
      </c>
    </row>
    <row r="77" spans="1:34" s="305" customFormat="1" ht="6" customHeight="1" hidden="1" thickBot="1">
      <c r="A77" s="87"/>
      <c r="B77" s="633"/>
      <c r="C77" s="633"/>
      <c r="D77" s="633"/>
      <c r="E77" s="633"/>
      <c r="F77" s="633"/>
      <c r="G77" s="633"/>
      <c r="H77" s="633"/>
      <c r="I77" s="633"/>
      <c r="J77" s="633"/>
      <c r="K77" s="633"/>
      <c r="L77" s="633"/>
      <c r="M77" s="633"/>
      <c r="N77" s="633"/>
      <c r="O77" s="633"/>
      <c r="P77" s="633"/>
      <c r="Q77" s="633"/>
      <c r="R77" s="633"/>
      <c r="S77" s="633"/>
      <c r="T77" s="633"/>
      <c r="U77" s="633"/>
      <c r="V77" s="633"/>
      <c r="W77" s="633"/>
      <c r="X77" s="633"/>
      <c r="Y77" s="633"/>
      <c r="Z77" s="633"/>
      <c r="AA77" s="633"/>
      <c r="AB77" s="633"/>
      <c r="AC77" s="633"/>
      <c r="AE77" s="419">
        <v>0</v>
      </c>
      <c r="AF77" s="419">
        <v>0</v>
      </c>
      <c r="AG77" s="967">
        <v>0</v>
      </c>
      <c r="AH77" s="967">
        <v>0</v>
      </c>
    </row>
    <row r="78" spans="1:34" ht="16.5" hidden="1" thickBot="1">
      <c r="A78" s="95" t="s">
        <v>217</v>
      </c>
      <c r="B78" s="608">
        <v>2815933.49</v>
      </c>
      <c r="C78" s="609">
        <v>1843708.3953424655</v>
      </c>
      <c r="D78" s="608">
        <v>2840438.17</v>
      </c>
      <c r="E78" s="609">
        <v>977610.6453424657</v>
      </c>
      <c r="F78" s="608">
        <v>2866483.16</v>
      </c>
      <c r="G78" s="609">
        <v>1292673.374109589</v>
      </c>
      <c r="H78" s="608">
        <v>2893958.16</v>
      </c>
      <c r="I78" s="609">
        <v>1060104.6253424657</v>
      </c>
      <c r="J78" s="608">
        <v>2925439.63</v>
      </c>
      <c r="K78" s="609">
        <v>1039023.0290410959</v>
      </c>
      <c r="L78" s="608">
        <v>3997724.6586901927</v>
      </c>
      <c r="M78" s="609">
        <v>1049133.6</v>
      </c>
      <c r="N78" s="608">
        <v>18339977.26869019</v>
      </c>
      <c r="O78" s="609">
        <v>7262253.669178081</v>
      </c>
      <c r="P78" s="608">
        <v>4195083.32</v>
      </c>
      <c r="Q78" s="609">
        <v>1825567.26</v>
      </c>
      <c r="R78" s="608">
        <v>2965009.52</v>
      </c>
      <c r="S78" s="609">
        <v>972938.02</v>
      </c>
      <c r="T78" s="608">
        <v>3266138.25</v>
      </c>
      <c r="U78" s="609">
        <v>1155116.04</v>
      </c>
      <c r="V78" s="608">
        <v>3129817.77</v>
      </c>
      <c r="W78" s="609">
        <v>923863.11</v>
      </c>
      <c r="X78" s="608">
        <v>3166176.69</v>
      </c>
      <c r="Y78" s="609">
        <v>893773.88</v>
      </c>
      <c r="Z78" s="608">
        <v>3355983.75</v>
      </c>
      <c r="AA78" s="609">
        <v>873041.32</v>
      </c>
      <c r="AB78" s="608">
        <v>38418186.56869019</v>
      </c>
      <c r="AC78" s="609">
        <v>13906553.299178082</v>
      </c>
      <c r="AE78" s="419">
        <v>38418186.56869019</v>
      </c>
      <c r="AF78" s="419">
        <v>13906553.299178082</v>
      </c>
      <c r="AG78" s="967">
        <v>0</v>
      </c>
      <c r="AH78" s="967">
        <v>0</v>
      </c>
    </row>
    <row r="79" spans="28:34" ht="12.75" customHeight="1" hidden="1">
      <c r="AB79" s="691"/>
      <c r="AE79" s="419">
        <v>0</v>
      </c>
      <c r="AF79" s="419">
        <v>0</v>
      </c>
      <c r="AG79" s="967">
        <v>0</v>
      </c>
      <c r="AH79" s="967">
        <v>0</v>
      </c>
    </row>
    <row r="80" spans="31:34" ht="12.75" customHeight="1" hidden="1">
      <c r="AE80" s="419">
        <v>0</v>
      </c>
      <c r="AF80" s="419">
        <v>0</v>
      </c>
      <c r="AG80" s="967">
        <v>0</v>
      </c>
      <c r="AH80" s="967">
        <v>0</v>
      </c>
    </row>
    <row r="81" spans="1:34" ht="25.5" thickBot="1">
      <c r="A81" s="33"/>
      <c r="B81" s="33"/>
      <c r="C81" s="33"/>
      <c r="D81" s="33"/>
      <c r="E81" s="33"/>
      <c r="F81" s="33"/>
      <c r="G81" s="33"/>
      <c r="H81" s="34" t="s">
        <v>259</v>
      </c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 t="s">
        <v>259</v>
      </c>
      <c r="W81" s="33"/>
      <c r="X81" s="33"/>
      <c r="Y81" s="33"/>
      <c r="Z81" s="33"/>
      <c r="AA81" s="33"/>
      <c r="AB81" s="1047"/>
      <c r="AC81" s="1047"/>
      <c r="AD81" s="28" t="s">
        <v>259</v>
      </c>
      <c r="AE81" s="419">
        <v>0</v>
      </c>
      <c r="AF81" s="419">
        <v>0</v>
      </c>
      <c r="AG81" s="967">
        <v>0</v>
      </c>
      <c r="AH81" s="967">
        <v>0</v>
      </c>
    </row>
    <row r="82" spans="1:34" s="52" customFormat="1" ht="13.5" thickBot="1">
      <c r="A82" s="792" t="s">
        <v>220</v>
      </c>
      <c r="B82" s="101"/>
      <c r="C82" s="101"/>
      <c r="D82" s="101"/>
      <c r="E82" s="101"/>
      <c r="F82" s="101"/>
      <c r="G82" s="101"/>
      <c r="H82" s="101" t="s">
        <v>268</v>
      </c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 t="s">
        <v>268</v>
      </c>
      <c r="W82" s="101"/>
      <c r="X82" s="101"/>
      <c r="Y82" s="101"/>
      <c r="Z82" s="101"/>
      <c r="AA82" s="101"/>
      <c r="AB82" s="101"/>
      <c r="AC82" s="102"/>
      <c r="AE82" s="419">
        <v>0</v>
      </c>
      <c r="AF82" s="419">
        <v>0</v>
      </c>
      <c r="AG82" s="967">
        <v>0</v>
      </c>
      <c r="AH82" s="967">
        <v>0</v>
      </c>
    </row>
    <row r="83" spans="1:34" ht="12.75">
      <c r="A83" s="793" t="s">
        <v>246</v>
      </c>
      <c r="B83" s="103">
        <v>661712.52</v>
      </c>
      <c r="C83" s="104">
        <v>121392.48</v>
      </c>
      <c r="D83" s="103">
        <v>670254.05</v>
      </c>
      <c r="E83" s="104">
        <v>110031.87</v>
      </c>
      <c r="F83" s="103">
        <v>679997.02</v>
      </c>
      <c r="G83" s="104">
        <v>122436.72</v>
      </c>
      <c r="H83" s="103">
        <v>689205.87</v>
      </c>
      <c r="I83" s="104">
        <v>118958.83</v>
      </c>
      <c r="J83" s="103">
        <v>700016.58</v>
      </c>
      <c r="K83" s="104">
        <v>123663.15</v>
      </c>
      <c r="L83" s="103">
        <v>713896.67</v>
      </c>
      <c r="M83" s="104">
        <v>120873.44</v>
      </c>
      <c r="N83" s="103">
        <v>4115082.71</v>
      </c>
      <c r="O83" s="104">
        <v>717356.49</v>
      </c>
      <c r="P83" s="103">
        <v>728978.2</v>
      </c>
      <c r="Q83" s="104">
        <v>126303.02</v>
      </c>
      <c r="R83" s="103">
        <v>746728.72</v>
      </c>
      <c r="S83" s="104">
        <v>128109.91</v>
      </c>
      <c r="T83" s="103">
        <v>768883.8</v>
      </c>
      <c r="U83" s="104">
        <v>126391.72</v>
      </c>
      <c r="V83" s="103">
        <v>782363.46</v>
      </c>
      <c r="W83" s="104">
        <v>131565.62</v>
      </c>
      <c r="X83" s="103">
        <v>806920.9112873271</v>
      </c>
      <c r="Y83" s="104">
        <v>129991.61</v>
      </c>
      <c r="Z83" s="103">
        <v>857503.37</v>
      </c>
      <c r="AA83" s="104">
        <v>141288.51</v>
      </c>
      <c r="AB83" s="103">
        <v>8806461.171287326</v>
      </c>
      <c r="AC83" s="104">
        <v>1501006.88</v>
      </c>
      <c r="AE83" s="419">
        <v>8806461.171287326</v>
      </c>
      <c r="AF83" s="419">
        <v>1501006.88</v>
      </c>
      <c r="AG83" s="967">
        <v>0</v>
      </c>
      <c r="AH83" s="967">
        <v>0</v>
      </c>
    </row>
    <row r="84" spans="1:34" ht="12.75">
      <c r="A84" s="794" t="s">
        <v>1</v>
      </c>
      <c r="B84" s="105">
        <v>71396.98</v>
      </c>
      <c r="C84" s="106">
        <v>13097.9</v>
      </c>
      <c r="D84" s="105">
        <v>72318.56</v>
      </c>
      <c r="E84" s="106">
        <v>11872.16</v>
      </c>
      <c r="F84" s="105">
        <v>73369.83</v>
      </c>
      <c r="G84" s="106">
        <v>13210.57</v>
      </c>
      <c r="H84" s="105">
        <v>74363.41</v>
      </c>
      <c r="I84" s="106">
        <v>12835.33</v>
      </c>
      <c r="J84" s="105">
        <v>75529.89</v>
      </c>
      <c r="K84" s="106">
        <v>13342.91</v>
      </c>
      <c r="L84" s="105">
        <v>77027.47</v>
      </c>
      <c r="M84" s="106">
        <v>13041.93</v>
      </c>
      <c r="N84" s="795">
        <v>444006.14</v>
      </c>
      <c r="O84" s="796">
        <v>77400.8</v>
      </c>
      <c r="P84" s="105">
        <v>78654.77</v>
      </c>
      <c r="Q84" s="106">
        <v>13627.74</v>
      </c>
      <c r="R84" s="105">
        <v>80569.96</v>
      </c>
      <c r="S84" s="106">
        <v>13822.73</v>
      </c>
      <c r="T84" s="105">
        <v>82960.47</v>
      </c>
      <c r="U84" s="106">
        <v>13637.32</v>
      </c>
      <c r="V84" s="105">
        <v>84414.85</v>
      </c>
      <c r="W84" s="106">
        <v>14195.6</v>
      </c>
      <c r="X84" s="105">
        <v>87064.58246918001</v>
      </c>
      <c r="Y84" s="106">
        <v>14025.75</v>
      </c>
      <c r="Z84" s="105">
        <v>92522.25</v>
      </c>
      <c r="AA84" s="106">
        <v>15244.66</v>
      </c>
      <c r="AB84" s="795">
        <v>950193.0224691799</v>
      </c>
      <c r="AC84" s="796">
        <v>161954.6</v>
      </c>
      <c r="AE84" s="419">
        <v>950193.0224691799</v>
      </c>
      <c r="AF84" s="419">
        <v>161954.6</v>
      </c>
      <c r="AG84" s="967">
        <v>0</v>
      </c>
      <c r="AH84" s="967">
        <v>0</v>
      </c>
    </row>
    <row r="85" spans="1:34" ht="12.75">
      <c r="A85" s="794" t="s">
        <v>36</v>
      </c>
      <c r="B85" s="105">
        <v>43211.4</v>
      </c>
      <c r="C85" s="106">
        <v>7927.2</v>
      </c>
      <c r="D85" s="105">
        <v>43769.19</v>
      </c>
      <c r="E85" s="106">
        <v>7185.33</v>
      </c>
      <c r="F85" s="105">
        <v>44405.42</v>
      </c>
      <c r="G85" s="106">
        <v>7995.43</v>
      </c>
      <c r="H85" s="105">
        <v>45006.79</v>
      </c>
      <c r="I85" s="106">
        <v>7768.31</v>
      </c>
      <c r="J85" s="105">
        <v>45712.75</v>
      </c>
      <c r="K85" s="106">
        <v>8075.52</v>
      </c>
      <c r="L85" s="105">
        <v>46619.16</v>
      </c>
      <c r="M85" s="106">
        <v>7893.31</v>
      </c>
      <c r="N85" s="795">
        <v>268724.71</v>
      </c>
      <c r="O85" s="796">
        <v>46845.1</v>
      </c>
      <c r="P85" s="105">
        <v>47604.01</v>
      </c>
      <c r="Q85" s="106">
        <v>8247.89</v>
      </c>
      <c r="R85" s="105">
        <v>48763.17</v>
      </c>
      <c r="S85" s="106">
        <v>8365.87</v>
      </c>
      <c r="T85" s="105">
        <v>50209.94</v>
      </c>
      <c r="U85" s="106">
        <v>8253.67</v>
      </c>
      <c r="V85" s="105">
        <v>51090.2</v>
      </c>
      <c r="W85" s="106">
        <v>8591.52</v>
      </c>
      <c r="X85" s="105">
        <v>52693.850000001</v>
      </c>
      <c r="Y85" s="106">
        <v>8488.77</v>
      </c>
      <c r="Z85" s="105">
        <v>55997.02</v>
      </c>
      <c r="AA85" s="106">
        <v>9226.49</v>
      </c>
      <c r="AB85" s="795">
        <v>575082.9000000011</v>
      </c>
      <c r="AC85" s="796">
        <v>98019.31</v>
      </c>
      <c r="AE85" s="419">
        <v>575082.9000000011</v>
      </c>
      <c r="AF85" s="419">
        <v>98019.31</v>
      </c>
      <c r="AG85" s="967">
        <v>0</v>
      </c>
      <c r="AH85" s="967">
        <v>0</v>
      </c>
    </row>
    <row r="86" spans="1:34" ht="12.75">
      <c r="A86" s="794" t="s">
        <v>37</v>
      </c>
      <c r="B86" s="105">
        <v>67981.57</v>
      </c>
      <c r="C86" s="106">
        <v>12471.35</v>
      </c>
      <c r="D86" s="105">
        <v>68859.05</v>
      </c>
      <c r="E86" s="106">
        <v>11304.22</v>
      </c>
      <c r="F86" s="105">
        <v>69860.04</v>
      </c>
      <c r="G86" s="106">
        <v>12578.64</v>
      </c>
      <c r="H86" s="105">
        <v>70806.08</v>
      </c>
      <c r="I86" s="106">
        <v>12221.33</v>
      </c>
      <c r="J86" s="105">
        <v>71916.77</v>
      </c>
      <c r="K86" s="106">
        <v>12704.65</v>
      </c>
      <c r="L86" s="105">
        <v>73342.72</v>
      </c>
      <c r="M86" s="106">
        <v>12418.02</v>
      </c>
      <c r="N86" s="795">
        <v>422766.23</v>
      </c>
      <c r="O86" s="796">
        <v>73698.21</v>
      </c>
      <c r="P86" s="105">
        <v>74892.16</v>
      </c>
      <c r="Q86" s="106">
        <v>12975.85</v>
      </c>
      <c r="R86" s="105">
        <v>76715.73</v>
      </c>
      <c r="S86" s="106">
        <v>13161.45</v>
      </c>
      <c r="T86" s="105">
        <v>78991.89</v>
      </c>
      <c r="U86" s="106">
        <v>12984.95</v>
      </c>
      <c r="V86" s="105">
        <v>80376.7</v>
      </c>
      <c r="W86" s="106">
        <v>13516.48</v>
      </c>
      <c r="X86" s="105">
        <v>82899.67264321001</v>
      </c>
      <c r="Y86" s="106">
        <v>13354.77</v>
      </c>
      <c r="Z86" s="105">
        <v>88096.26</v>
      </c>
      <c r="AA86" s="106">
        <v>14515.36</v>
      </c>
      <c r="AB86" s="795">
        <v>904738.64264321</v>
      </c>
      <c r="AC86" s="796">
        <v>154207.07</v>
      </c>
      <c r="AE86" s="419">
        <v>904738.64264321</v>
      </c>
      <c r="AF86" s="419">
        <v>154207.07</v>
      </c>
      <c r="AG86" s="967">
        <v>0</v>
      </c>
      <c r="AH86" s="967">
        <v>0</v>
      </c>
    </row>
    <row r="87" spans="1:34" ht="12.75">
      <c r="A87" s="794" t="s">
        <v>19</v>
      </c>
      <c r="B87" s="105">
        <v>145677.84</v>
      </c>
      <c r="C87" s="106">
        <v>26724.91</v>
      </c>
      <c r="D87" s="105">
        <v>147558.26</v>
      </c>
      <c r="E87" s="106">
        <v>24223.82</v>
      </c>
      <c r="F87" s="105">
        <v>149703.23</v>
      </c>
      <c r="G87" s="106">
        <v>26954.79</v>
      </c>
      <c r="H87" s="105">
        <v>151730.56</v>
      </c>
      <c r="I87" s="106">
        <v>26189.12</v>
      </c>
      <c r="J87" s="105">
        <v>154110.58</v>
      </c>
      <c r="K87" s="106">
        <v>27224.8</v>
      </c>
      <c r="L87" s="105">
        <v>157166.3</v>
      </c>
      <c r="M87" s="106">
        <v>26610.63</v>
      </c>
      <c r="N87" s="795">
        <v>905946.77</v>
      </c>
      <c r="O87" s="796">
        <v>157928.07</v>
      </c>
      <c r="P87" s="105">
        <v>160486.56</v>
      </c>
      <c r="Q87" s="106">
        <v>27805.95</v>
      </c>
      <c r="R87" s="105">
        <v>164394.36</v>
      </c>
      <c r="S87" s="106">
        <v>28203.78</v>
      </c>
      <c r="T87" s="105">
        <v>169271.89</v>
      </c>
      <c r="U87" s="106">
        <v>27825.51</v>
      </c>
      <c r="V87" s="105">
        <v>172239.45</v>
      </c>
      <c r="W87" s="106">
        <v>28964.55</v>
      </c>
      <c r="X87" s="105">
        <v>177645.87066073998</v>
      </c>
      <c r="Y87" s="106">
        <v>28618.02</v>
      </c>
      <c r="Z87" s="105">
        <v>188781.73</v>
      </c>
      <c r="AA87" s="106">
        <v>31105.03</v>
      </c>
      <c r="AB87" s="795">
        <v>1938766.63066074</v>
      </c>
      <c r="AC87" s="796">
        <v>330450.91</v>
      </c>
      <c r="AE87" s="419">
        <v>1938766.63066074</v>
      </c>
      <c r="AF87" s="419">
        <v>330450.91</v>
      </c>
      <c r="AG87" s="967">
        <v>0</v>
      </c>
      <c r="AH87" s="967">
        <v>0</v>
      </c>
    </row>
    <row r="88" spans="1:34" ht="12.75">
      <c r="A88" s="794" t="s">
        <v>15</v>
      </c>
      <c r="B88" s="105">
        <v>14235.26</v>
      </c>
      <c r="C88" s="106">
        <v>2611.48</v>
      </c>
      <c r="D88" s="105">
        <v>14419.02</v>
      </c>
      <c r="E88" s="106">
        <v>2367.07</v>
      </c>
      <c r="F88" s="105">
        <v>14628.61</v>
      </c>
      <c r="G88" s="106">
        <v>2633.96</v>
      </c>
      <c r="H88" s="105">
        <v>14826.72</v>
      </c>
      <c r="I88" s="106">
        <v>2559.12</v>
      </c>
      <c r="J88" s="105">
        <v>15059.29</v>
      </c>
      <c r="K88" s="106">
        <v>2660.32</v>
      </c>
      <c r="L88" s="105">
        <v>15357.9</v>
      </c>
      <c r="M88" s="106">
        <v>2600.31</v>
      </c>
      <c r="N88" s="795">
        <v>88526.8</v>
      </c>
      <c r="O88" s="796">
        <v>15432.26</v>
      </c>
      <c r="P88" s="105">
        <v>15682.33</v>
      </c>
      <c r="Q88" s="106">
        <v>2717.13</v>
      </c>
      <c r="R88" s="105">
        <v>16064.19</v>
      </c>
      <c r="S88" s="106">
        <v>2755.99</v>
      </c>
      <c r="T88" s="105">
        <v>16540.81</v>
      </c>
      <c r="U88" s="106">
        <v>2719.02</v>
      </c>
      <c r="V88" s="105">
        <v>16830.8</v>
      </c>
      <c r="W88" s="106">
        <v>2830.35</v>
      </c>
      <c r="X88" s="105">
        <v>17359.085599866</v>
      </c>
      <c r="Y88" s="106">
        <v>2796.46</v>
      </c>
      <c r="Z88" s="105">
        <v>18447.27</v>
      </c>
      <c r="AA88" s="106">
        <v>3039.54</v>
      </c>
      <c r="AB88" s="795">
        <v>189451.28559986598</v>
      </c>
      <c r="AC88" s="796">
        <v>32290.75</v>
      </c>
      <c r="AE88" s="419">
        <v>189451.28559986598</v>
      </c>
      <c r="AF88" s="419">
        <v>32290.75</v>
      </c>
      <c r="AG88" s="967">
        <v>0</v>
      </c>
      <c r="AH88" s="967">
        <v>0</v>
      </c>
    </row>
    <row r="89" spans="1:34" ht="12.75">
      <c r="A89" s="794" t="s">
        <v>14</v>
      </c>
      <c r="B89" s="105">
        <v>9240.37</v>
      </c>
      <c r="C89" s="106">
        <v>1695.14</v>
      </c>
      <c r="D89" s="105">
        <v>9359.6</v>
      </c>
      <c r="E89" s="106">
        <v>1536.53</v>
      </c>
      <c r="F89" s="105">
        <v>9495.7</v>
      </c>
      <c r="G89" s="106">
        <v>1709.73</v>
      </c>
      <c r="H89" s="105">
        <v>9624.25</v>
      </c>
      <c r="I89" s="106">
        <v>1661.16</v>
      </c>
      <c r="J89" s="105">
        <v>9775.26</v>
      </c>
      <c r="K89" s="106">
        <v>1726.86</v>
      </c>
      <c r="L89" s="105">
        <v>9969.04</v>
      </c>
      <c r="M89" s="106">
        <v>1687.93</v>
      </c>
      <c r="N89" s="795">
        <v>57464.22</v>
      </c>
      <c r="O89" s="796">
        <v>10017.35</v>
      </c>
      <c r="P89" s="105">
        <v>10179.69</v>
      </c>
      <c r="Q89" s="106">
        <v>1763.73</v>
      </c>
      <c r="R89" s="105">
        <v>10427.52</v>
      </c>
      <c r="S89" s="106">
        <v>1788.95</v>
      </c>
      <c r="T89" s="105">
        <v>10736.95</v>
      </c>
      <c r="U89" s="106">
        <v>1765</v>
      </c>
      <c r="V89" s="105">
        <v>10925.13</v>
      </c>
      <c r="W89" s="106">
        <v>1837.21</v>
      </c>
      <c r="X89" s="105">
        <v>11268.11</v>
      </c>
      <c r="Y89" s="106">
        <v>1815.25</v>
      </c>
      <c r="Z89" s="105">
        <v>11974.4</v>
      </c>
      <c r="AA89" s="106">
        <v>1972.99</v>
      </c>
      <c r="AB89" s="795">
        <v>122976.02</v>
      </c>
      <c r="AC89" s="796">
        <v>20960.48</v>
      </c>
      <c r="AE89" s="419">
        <v>122976.02</v>
      </c>
      <c r="AF89" s="419">
        <v>20960.48</v>
      </c>
      <c r="AG89" s="967">
        <v>0</v>
      </c>
      <c r="AH89" s="967">
        <v>0</v>
      </c>
    </row>
    <row r="90" spans="1:34" ht="12.75">
      <c r="A90" s="794" t="s">
        <v>13</v>
      </c>
      <c r="B90" s="105">
        <v>34277.68</v>
      </c>
      <c r="C90" s="106">
        <v>6288.33</v>
      </c>
      <c r="D90" s="105">
        <v>34720.2</v>
      </c>
      <c r="E90" s="106">
        <v>5699.82</v>
      </c>
      <c r="F90" s="105">
        <v>35224.84</v>
      </c>
      <c r="G90" s="106">
        <v>6342.41</v>
      </c>
      <c r="H90" s="105">
        <v>35701.93</v>
      </c>
      <c r="I90" s="106">
        <v>6162.25</v>
      </c>
      <c r="J90" s="105">
        <v>36261.88</v>
      </c>
      <c r="K90" s="106">
        <v>6405.93</v>
      </c>
      <c r="L90" s="105">
        <v>36980.96</v>
      </c>
      <c r="M90" s="106">
        <v>6261.43</v>
      </c>
      <c r="N90" s="795">
        <v>213167.49</v>
      </c>
      <c r="O90" s="796">
        <v>37160.17</v>
      </c>
      <c r="P90" s="105">
        <v>37762.14</v>
      </c>
      <c r="Q90" s="106">
        <v>6542.66</v>
      </c>
      <c r="R90" s="105">
        <v>38681.71</v>
      </c>
      <c r="S90" s="106">
        <v>6636.29</v>
      </c>
      <c r="T90" s="105">
        <v>39829.31</v>
      </c>
      <c r="U90" s="106">
        <v>6547.26</v>
      </c>
      <c r="V90" s="105">
        <v>40527.64</v>
      </c>
      <c r="W90" s="106">
        <v>6815.28</v>
      </c>
      <c r="X90" s="105">
        <v>41799.687999999005</v>
      </c>
      <c r="Y90" s="106">
        <v>6733.73</v>
      </c>
      <c r="Z90" s="105">
        <v>44420.01</v>
      </c>
      <c r="AA90" s="106">
        <v>7318.97</v>
      </c>
      <c r="AB90" s="795">
        <v>456187.9879999991</v>
      </c>
      <c r="AC90" s="796">
        <v>77754.36</v>
      </c>
      <c r="AE90" s="419">
        <v>456187.9879999991</v>
      </c>
      <c r="AF90" s="419">
        <v>77754.36</v>
      </c>
      <c r="AG90" s="967">
        <v>0</v>
      </c>
      <c r="AH90" s="967">
        <v>0</v>
      </c>
    </row>
    <row r="91" spans="1:34" ht="12.75">
      <c r="A91" s="794" t="s">
        <v>208</v>
      </c>
      <c r="B91" s="105">
        <v>31977.12</v>
      </c>
      <c r="C91" s="106">
        <v>5866.26</v>
      </c>
      <c r="D91" s="105">
        <v>32389.89</v>
      </c>
      <c r="E91" s="106">
        <v>5317.24</v>
      </c>
      <c r="F91" s="105">
        <v>32860.71</v>
      </c>
      <c r="G91" s="106">
        <v>5916.72</v>
      </c>
      <c r="H91" s="105">
        <v>33305.73</v>
      </c>
      <c r="I91" s="106">
        <v>5748.67</v>
      </c>
      <c r="J91" s="105">
        <v>33828.15</v>
      </c>
      <c r="K91" s="106">
        <v>5976</v>
      </c>
      <c r="L91" s="105">
        <v>34498.91</v>
      </c>
      <c r="M91" s="106">
        <v>5841.16</v>
      </c>
      <c r="N91" s="795">
        <v>198860.51</v>
      </c>
      <c r="O91" s="796">
        <v>34666.05</v>
      </c>
      <c r="P91" s="105">
        <v>35227.72</v>
      </c>
      <c r="Q91" s="106">
        <v>6103.57</v>
      </c>
      <c r="R91" s="105">
        <v>36085.51</v>
      </c>
      <c r="S91" s="106">
        <v>6190.87</v>
      </c>
      <c r="T91" s="105">
        <v>37156.15</v>
      </c>
      <c r="U91" s="106">
        <v>6107.87</v>
      </c>
      <c r="V91" s="105">
        <v>37807.56</v>
      </c>
      <c r="W91" s="106">
        <v>6357.87</v>
      </c>
      <c r="X91" s="105">
        <v>38994.280763246</v>
      </c>
      <c r="Y91" s="106">
        <v>6281.79</v>
      </c>
      <c r="Z91" s="105">
        <v>41438.68</v>
      </c>
      <c r="AA91" s="106">
        <v>6827.72</v>
      </c>
      <c r="AB91" s="795">
        <v>425570.410763246</v>
      </c>
      <c r="AC91" s="796">
        <v>72535.74</v>
      </c>
      <c r="AE91" s="419">
        <v>425570.410763246</v>
      </c>
      <c r="AF91" s="419">
        <v>72535.74</v>
      </c>
      <c r="AG91" s="967">
        <v>0</v>
      </c>
      <c r="AH91" s="967">
        <v>0</v>
      </c>
    </row>
    <row r="92" spans="1:34" ht="12.75">
      <c r="A92" s="794" t="s">
        <v>229</v>
      </c>
      <c r="B92" s="105">
        <v>51140.13</v>
      </c>
      <c r="C92" s="106">
        <v>9381.78</v>
      </c>
      <c r="D92" s="105">
        <v>51800.27</v>
      </c>
      <c r="E92" s="106">
        <v>8503.75</v>
      </c>
      <c r="F92" s="105">
        <v>52553.24</v>
      </c>
      <c r="G92" s="106">
        <v>9462.48</v>
      </c>
      <c r="H92" s="105">
        <v>53264.96</v>
      </c>
      <c r="I92" s="106">
        <v>9193.68</v>
      </c>
      <c r="J92" s="105">
        <v>54100.44</v>
      </c>
      <c r="K92" s="106">
        <v>9557.23</v>
      </c>
      <c r="L92" s="105">
        <v>55173.17</v>
      </c>
      <c r="M92" s="106">
        <v>9341.65</v>
      </c>
      <c r="N92" s="795">
        <v>318032.21</v>
      </c>
      <c r="O92" s="796">
        <v>55440.57</v>
      </c>
      <c r="P92" s="105">
        <v>56338.73</v>
      </c>
      <c r="Q92" s="106">
        <v>9761.25</v>
      </c>
      <c r="R92" s="105">
        <v>57710.59</v>
      </c>
      <c r="S92" s="106">
        <v>9900.91</v>
      </c>
      <c r="T92" s="105">
        <v>59422.81</v>
      </c>
      <c r="U92" s="106">
        <v>9768.12</v>
      </c>
      <c r="V92" s="105">
        <v>60464.6</v>
      </c>
      <c r="W92" s="106">
        <v>10167.99</v>
      </c>
      <c r="X92" s="105">
        <v>62362.493338579996</v>
      </c>
      <c r="Y92" s="106">
        <v>10046.34</v>
      </c>
      <c r="Z92" s="105">
        <v>66271.75</v>
      </c>
      <c r="AA92" s="106">
        <v>10919.42</v>
      </c>
      <c r="AB92" s="795">
        <v>680603.18333858</v>
      </c>
      <c r="AC92" s="796">
        <v>116004.6</v>
      </c>
      <c r="AE92" s="419">
        <v>680603.18333858</v>
      </c>
      <c r="AF92" s="419">
        <v>116004.6</v>
      </c>
      <c r="AG92" s="967">
        <v>0</v>
      </c>
      <c r="AH92" s="967">
        <v>0</v>
      </c>
    </row>
    <row r="93" spans="1:34" ht="12.75">
      <c r="A93" s="794" t="s">
        <v>4</v>
      </c>
      <c r="B93" s="105">
        <v>38344.87</v>
      </c>
      <c r="C93" s="106">
        <v>7034.46</v>
      </c>
      <c r="D93" s="105">
        <v>38839.9</v>
      </c>
      <c r="E93" s="106">
        <v>6376.13</v>
      </c>
      <c r="F93" s="105">
        <v>39404.42</v>
      </c>
      <c r="G93" s="106">
        <v>7094.94</v>
      </c>
      <c r="H93" s="105">
        <v>39938.12</v>
      </c>
      <c r="I93" s="106">
        <v>6893.42</v>
      </c>
      <c r="J93" s="105">
        <v>40564.52</v>
      </c>
      <c r="K93" s="106">
        <v>7166.03</v>
      </c>
      <c r="L93" s="105">
        <v>41368.9</v>
      </c>
      <c r="M93" s="106">
        <v>7004.36</v>
      </c>
      <c r="N93" s="795">
        <v>238460.73</v>
      </c>
      <c r="O93" s="796">
        <v>41569.34</v>
      </c>
      <c r="P93" s="105">
        <v>42242.78</v>
      </c>
      <c r="Q93" s="106">
        <v>7319.03</v>
      </c>
      <c r="R93" s="105">
        <v>43271.46</v>
      </c>
      <c r="S93" s="106">
        <v>7423.73</v>
      </c>
      <c r="T93" s="105">
        <v>44555.23</v>
      </c>
      <c r="U93" s="106">
        <v>7324.13</v>
      </c>
      <c r="V93" s="105">
        <v>45336.41</v>
      </c>
      <c r="W93" s="106">
        <v>7623.94</v>
      </c>
      <c r="X93" s="105">
        <v>46759.397812504</v>
      </c>
      <c r="Y93" s="106">
        <v>7532.77</v>
      </c>
      <c r="Z93" s="105">
        <v>49690.63</v>
      </c>
      <c r="AA93" s="106">
        <v>8187.38</v>
      </c>
      <c r="AB93" s="795">
        <v>510316.63781250396</v>
      </c>
      <c r="AC93" s="796">
        <v>86980.32</v>
      </c>
      <c r="AE93" s="419">
        <v>510316.63781250396</v>
      </c>
      <c r="AF93" s="419">
        <v>86980.32</v>
      </c>
      <c r="AG93" s="967">
        <v>0</v>
      </c>
      <c r="AH93" s="967">
        <v>0</v>
      </c>
    </row>
    <row r="94" spans="1:34" ht="12.75">
      <c r="A94" s="794" t="s">
        <v>10</v>
      </c>
      <c r="B94" s="105">
        <v>11680.9</v>
      </c>
      <c r="C94" s="106">
        <v>2142.9</v>
      </c>
      <c r="D94" s="105">
        <v>11831.68</v>
      </c>
      <c r="E94" s="106">
        <v>1942.36</v>
      </c>
      <c r="F94" s="105">
        <v>12003.67</v>
      </c>
      <c r="G94" s="106">
        <v>2161.3</v>
      </c>
      <c r="H94" s="105">
        <v>12166.23</v>
      </c>
      <c r="I94" s="106">
        <v>2099.94</v>
      </c>
      <c r="J94" s="105">
        <v>12357.06</v>
      </c>
      <c r="K94" s="106">
        <v>2182.97</v>
      </c>
      <c r="L94" s="105">
        <v>12602.08</v>
      </c>
      <c r="M94" s="106">
        <v>2133.72</v>
      </c>
      <c r="N94" s="795">
        <v>72641.62</v>
      </c>
      <c r="O94" s="796">
        <v>12663.19</v>
      </c>
      <c r="P94" s="105">
        <v>12868.31</v>
      </c>
      <c r="Q94" s="106">
        <v>2229.59</v>
      </c>
      <c r="R94" s="105">
        <v>13181.66</v>
      </c>
      <c r="S94" s="106">
        <v>2261.44</v>
      </c>
      <c r="T94" s="105">
        <v>13572.74</v>
      </c>
      <c r="U94" s="106">
        <v>2231.12</v>
      </c>
      <c r="V94" s="105">
        <v>13810.7</v>
      </c>
      <c r="W94" s="106">
        <v>2322.47</v>
      </c>
      <c r="X94" s="105">
        <v>14244.190000001</v>
      </c>
      <c r="Y94" s="106">
        <v>2294.7</v>
      </c>
      <c r="Z94" s="105">
        <v>15137.04</v>
      </c>
      <c r="AA94" s="106">
        <v>2494.12</v>
      </c>
      <c r="AB94" s="795">
        <v>155456.260000001</v>
      </c>
      <c r="AC94" s="796">
        <v>26496.63</v>
      </c>
      <c r="AE94" s="419">
        <v>155456.260000001</v>
      </c>
      <c r="AF94" s="419">
        <v>26496.63</v>
      </c>
      <c r="AG94" s="967">
        <v>0</v>
      </c>
      <c r="AH94" s="967">
        <v>0</v>
      </c>
    </row>
    <row r="95" spans="1:34" ht="13.5" thickBot="1">
      <c r="A95" s="794" t="s">
        <v>11</v>
      </c>
      <c r="B95" s="105">
        <v>142548.4</v>
      </c>
      <c r="C95" s="106">
        <v>26150.77</v>
      </c>
      <c r="D95" s="105">
        <v>144388.43</v>
      </c>
      <c r="E95" s="106">
        <v>23703.44</v>
      </c>
      <c r="F95" s="105">
        <v>146487.31</v>
      </c>
      <c r="G95" s="106">
        <v>26375.75</v>
      </c>
      <c r="H95" s="105">
        <v>148471.09</v>
      </c>
      <c r="I95" s="106">
        <v>25626.5</v>
      </c>
      <c r="J95" s="105">
        <v>150799.99</v>
      </c>
      <c r="K95" s="106">
        <v>26639.93</v>
      </c>
      <c r="L95" s="105">
        <v>153790.06</v>
      </c>
      <c r="M95" s="106">
        <v>26038.99</v>
      </c>
      <c r="N95" s="795">
        <v>886485.28</v>
      </c>
      <c r="O95" s="796">
        <v>154535.38</v>
      </c>
      <c r="P95" s="105">
        <v>157039</v>
      </c>
      <c r="Q95" s="106">
        <v>27208.63</v>
      </c>
      <c r="R95" s="105">
        <v>160862.86</v>
      </c>
      <c r="S95" s="106">
        <v>27597.9</v>
      </c>
      <c r="T95" s="105">
        <v>165635.61</v>
      </c>
      <c r="U95" s="106">
        <v>27227.75</v>
      </c>
      <c r="V95" s="105">
        <v>168539.42</v>
      </c>
      <c r="W95" s="106">
        <v>28342.36</v>
      </c>
      <c r="X95" s="105">
        <v>173829.69</v>
      </c>
      <c r="Y95" s="106">
        <v>28003.26</v>
      </c>
      <c r="Z95" s="105">
        <v>184726.33</v>
      </c>
      <c r="AA95" s="106">
        <v>30436.83</v>
      </c>
      <c r="AB95" s="795">
        <v>1897118.19</v>
      </c>
      <c r="AC95" s="796">
        <v>323352.11</v>
      </c>
      <c r="AE95" s="419">
        <v>1897118.19</v>
      </c>
      <c r="AF95" s="419">
        <v>323352.11</v>
      </c>
      <c r="AG95" s="967">
        <v>0</v>
      </c>
      <c r="AH95" s="967">
        <v>0</v>
      </c>
    </row>
    <row r="96" spans="1:34" s="52" customFormat="1" ht="13.5" thickBot="1">
      <c r="A96" s="109" t="s">
        <v>244</v>
      </c>
      <c r="B96" s="798">
        <v>661712.52</v>
      </c>
      <c r="C96" s="799">
        <v>121392.48</v>
      </c>
      <c r="D96" s="798">
        <v>670254.05</v>
      </c>
      <c r="E96" s="799">
        <v>110031.87</v>
      </c>
      <c r="F96" s="798">
        <v>679997.02</v>
      </c>
      <c r="G96" s="799">
        <v>122436.72</v>
      </c>
      <c r="H96" s="798">
        <v>689205.87</v>
      </c>
      <c r="I96" s="799">
        <v>118958.83</v>
      </c>
      <c r="J96" s="798">
        <v>700016.58</v>
      </c>
      <c r="K96" s="799">
        <v>123663.15</v>
      </c>
      <c r="L96" s="798">
        <v>713896.67</v>
      </c>
      <c r="M96" s="799">
        <v>120873.44</v>
      </c>
      <c r="N96" s="800">
        <v>4115082.71</v>
      </c>
      <c r="O96" s="801">
        <v>717356.49</v>
      </c>
      <c r="P96" s="798">
        <v>728978.2</v>
      </c>
      <c r="Q96" s="799">
        <v>126303.02</v>
      </c>
      <c r="R96" s="798">
        <v>746728.72</v>
      </c>
      <c r="S96" s="799">
        <v>128109.91</v>
      </c>
      <c r="T96" s="798">
        <v>768883.8</v>
      </c>
      <c r="U96" s="799">
        <v>126391.72</v>
      </c>
      <c r="V96" s="798">
        <v>782363.46</v>
      </c>
      <c r="W96" s="799">
        <v>131565.62</v>
      </c>
      <c r="X96" s="798">
        <v>806920.9112873271</v>
      </c>
      <c r="Y96" s="799">
        <v>129991.61</v>
      </c>
      <c r="Z96" s="798">
        <v>857503.37</v>
      </c>
      <c r="AA96" s="799">
        <v>141288.51</v>
      </c>
      <c r="AB96" s="800">
        <v>8806461.171287326</v>
      </c>
      <c r="AC96" s="801">
        <v>1501006.88</v>
      </c>
      <c r="AE96" s="419">
        <v>8806461.171287326</v>
      </c>
      <c r="AF96" s="419">
        <v>1501006.88</v>
      </c>
      <c r="AG96" s="967">
        <v>0</v>
      </c>
      <c r="AH96" s="967">
        <v>0</v>
      </c>
    </row>
    <row r="97" spans="1:34" ht="13.5" thickBot="1">
      <c r="A97" s="802"/>
      <c r="B97" s="803"/>
      <c r="C97" s="803"/>
      <c r="D97" s="803"/>
      <c r="E97" s="803"/>
      <c r="F97" s="803"/>
      <c r="G97" s="803"/>
      <c r="H97" s="803"/>
      <c r="I97" s="803"/>
      <c r="J97" s="803"/>
      <c r="K97" s="803"/>
      <c r="L97" s="803"/>
      <c r="M97" s="803"/>
      <c r="N97" s="803"/>
      <c r="O97" s="803"/>
      <c r="P97" s="803"/>
      <c r="Q97" s="803"/>
      <c r="R97" s="803"/>
      <c r="S97" s="803"/>
      <c r="T97" s="803"/>
      <c r="U97" s="803"/>
      <c r="V97" s="803"/>
      <c r="W97" s="803"/>
      <c r="X97" s="803"/>
      <c r="Y97" s="803"/>
      <c r="Z97" s="803"/>
      <c r="AA97" s="803"/>
      <c r="AB97" s="712"/>
      <c r="AC97" s="802"/>
      <c r="AE97" s="419">
        <v>0</v>
      </c>
      <c r="AF97" s="419">
        <v>0</v>
      </c>
      <c r="AG97" s="967">
        <v>0</v>
      </c>
      <c r="AH97" s="967">
        <v>0</v>
      </c>
    </row>
    <row r="98" spans="1:34" s="52" customFormat="1" ht="13.5" thickBot="1">
      <c r="A98" s="804" t="s">
        <v>218</v>
      </c>
      <c r="B98" s="110"/>
      <c r="C98" s="110"/>
      <c r="D98" s="110"/>
      <c r="E98" s="110"/>
      <c r="F98" s="110"/>
      <c r="G98" s="110"/>
      <c r="H98" s="111" t="s">
        <v>488</v>
      </c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1" t="s">
        <v>488</v>
      </c>
      <c r="W98" s="110"/>
      <c r="X98" s="110"/>
      <c r="Y98" s="110"/>
      <c r="Z98" s="110"/>
      <c r="AA98" s="110"/>
      <c r="AB98" s="110"/>
      <c r="AC98" s="112"/>
      <c r="AE98" s="419">
        <v>0</v>
      </c>
      <c r="AF98" s="419">
        <v>0</v>
      </c>
      <c r="AG98" s="967">
        <v>0</v>
      </c>
      <c r="AH98" s="967">
        <v>0</v>
      </c>
    </row>
    <row r="99" spans="1:34" ht="12.75">
      <c r="A99" s="805" t="s">
        <v>101</v>
      </c>
      <c r="B99" s="113">
        <v>0</v>
      </c>
      <c r="C99" s="114">
        <v>0</v>
      </c>
      <c r="D99" s="113">
        <v>0</v>
      </c>
      <c r="E99" s="114">
        <v>0</v>
      </c>
      <c r="F99" s="113">
        <v>0</v>
      </c>
      <c r="G99" s="114">
        <v>0</v>
      </c>
      <c r="H99" s="113">
        <v>0</v>
      </c>
      <c r="I99" s="114">
        <v>0</v>
      </c>
      <c r="J99" s="113">
        <v>0</v>
      </c>
      <c r="K99" s="114">
        <v>0</v>
      </c>
      <c r="L99" s="113">
        <v>0</v>
      </c>
      <c r="M99" s="114">
        <v>0</v>
      </c>
      <c r="N99" s="806">
        <v>0</v>
      </c>
      <c r="O99" s="807">
        <v>0</v>
      </c>
      <c r="P99" s="113">
        <v>0</v>
      </c>
      <c r="Q99" s="114">
        <v>0</v>
      </c>
      <c r="R99" s="113">
        <v>0</v>
      </c>
      <c r="S99" s="114">
        <v>0</v>
      </c>
      <c r="T99" s="113">
        <v>0</v>
      </c>
      <c r="U99" s="114">
        <v>0</v>
      </c>
      <c r="V99" s="113">
        <v>0</v>
      </c>
      <c r="W99" s="114">
        <v>0</v>
      </c>
      <c r="X99" s="113">
        <v>0</v>
      </c>
      <c r="Y99" s="114">
        <v>0</v>
      </c>
      <c r="Z99" s="113">
        <v>0</v>
      </c>
      <c r="AA99" s="114">
        <v>0</v>
      </c>
      <c r="AB99" s="806">
        <v>0</v>
      </c>
      <c r="AC99" s="807">
        <v>0</v>
      </c>
      <c r="AE99" s="419">
        <v>0</v>
      </c>
      <c r="AF99" s="419">
        <v>0</v>
      </c>
      <c r="AG99" s="967">
        <v>0</v>
      </c>
      <c r="AH99" s="967">
        <v>0</v>
      </c>
    </row>
    <row r="100" spans="1:34" ht="12.75">
      <c r="A100" s="794" t="s">
        <v>1</v>
      </c>
      <c r="B100" s="808"/>
      <c r="C100" s="809"/>
      <c r="D100" s="808"/>
      <c r="E100" s="809"/>
      <c r="F100" s="808"/>
      <c r="G100" s="809"/>
      <c r="H100" s="808"/>
      <c r="I100" s="809"/>
      <c r="J100" s="808"/>
      <c r="K100" s="809"/>
      <c r="L100" s="808"/>
      <c r="M100" s="809"/>
      <c r="N100" s="810">
        <v>0</v>
      </c>
      <c r="O100" s="811">
        <v>0</v>
      </c>
      <c r="P100" s="808"/>
      <c r="Q100" s="809"/>
      <c r="R100" s="808"/>
      <c r="S100" s="809"/>
      <c r="T100" s="808"/>
      <c r="U100" s="809"/>
      <c r="V100" s="808"/>
      <c r="W100" s="809"/>
      <c r="X100" s="808"/>
      <c r="Y100" s="809"/>
      <c r="Z100" s="808"/>
      <c r="AA100" s="809"/>
      <c r="AB100" s="810">
        <v>0</v>
      </c>
      <c r="AC100" s="811">
        <v>0</v>
      </c>
      <c r="AE100" s="419">
        <v>0</v>
      </c>
      <c r="AF100" s="419">
        <v>0</v>
      </c>
      <c r="AG100" s="967">
        <v>0</v>
      </c>
      <c r="AH100" s="967">
        <v>0</v>
      </c>
    </row>
    <row r="101" spans="1:34" ht="12.75">
      <c r="A101" s="812" t="s">
        <v>249</v>
      </c>
      <c r="B101" s="117">
        <v>1323948.08</v>
      </c>
      <c r="C101" s="118">
        <v>260304.63</v>
      </c>
      <c r="D101" s="117">
        <v>1337187.57</v>
      </c>
      <c r="E101" s="118">
        <v>247065.15</v>
      </c>
      <c r="F101" s="117">
        <v>1350559.45</v>
      </c>
      <c r="G101" s="118">
        <v>233693.28</v>
      </c>
      <c r="H101" s="117">
        <v>1364065.04</v>
      </c>
      <c r="I101" s="118">
        <v>220187.68</v>
      </c>
      <c r="J101" s="117">
        <v>1377705.71</v>
      </c>
      <c r="K101" s="118">
        <v>206547.04</v>
      </c>
      <c r="L101" s="117">
        <v>1391482.75</v>
      </c>
      <c r="M101" s="118">
        <v>192769.99</v>
      </c>
      <c r="N101" s="117">
        <v>8144948.6</v>
      </c>
      <c r="O101" s="118">
        <v>1360567.77</v>
      </c>
      <c r="P101" s="117">
        <v>1405397.56</v>
      </c>
      <c r="Q101" s="118">
        <v>178855.14</v>
      </c>
      <c r="R101" s="117">
        <v>1419451.54</v>
      </c>
      <c r="S101" s="118">
        <v>164801.15</v>
      </c>
      <c r="T101" s="117">
        <v>1433646.08</v>
      </c>
      <c r="U101" s="118">
        <v>150606.64</v>
      </c>
      <c r="V101" s="117">
        <v>1447982.56</v>
      </c>
      <c r="W101" s="118">
        <v>136270.2</v>
      </c>
      <c r="X101" s="117">
        <v>1462462.38</v>
      </c>
      <c r="Y101" s="118">
        <v>121790.36</v>
      </c>
      <c r="Z101" s="117">
        <v>1477086.98</v>
      </c>
      <c r="AA101" s="118">
        <v>107165.75</v>
      </c>
      <c r="AB101" s="117">
        <v>16790975.7</v>
      </c>
      <c r="AC101" s="118">
        <v>2220057.01</v>
      </c>
      <c r="AE101" s="419">
        <v>16790975.7</v>
      </c>
      <c r="AF101" s="419">
        <v>2220057.01</v>
      </c>
      <c r="AG101" s="967">
        <v>0</v>
      </c>
      <c r="AH101" s="967">
        <v>0</v>
      </c>
    </row>
    <row r="102" spans="1:34" ht="12.75">
      <c r="A102" s="794" t="s">
        <v>1</v>
      </c>
      <c r="B102" s="115">
        <v>135144.85</v>
      </c>
      <c r="C102" s="116">
        <v>26508.32</v>
      </c>
      <c r="D102" s="115">
        <v>136496.3</v>
      </c>
      <c r="E102" s="116">
        <v>25156.87</v>
      </c>
      <c r="F102" s="115">
        <v>137861.27</v>
      </c>
      <c r="G102" s="116">
        <v>23791.91</v>
      </c>
      <c r="H102" s="115">
        <v>139239.88</v>
      </c>
      <c r="I102" s="116">
        <v>22413.3</v>
      </c>
      <c r="J102" s="115">
        <v>140632.28</v>
      </c>
      <c r="K102" s="116">
        <v>21020.9</v>
      </c>
      <c r="L102" s="115">
        <v>142038.6</v>
      </c>
      <c r="M102" s="116">
        <v>19614.58</v>
      </c>
      <c r="N102" s="810">
        <v>831413.18</v>
      </c>
      <c r="O102" s="811">
        <v>138505.88</v>
      </c>
      <c r="P102" s="115">
        <v>143458.99</v>
      </c>
      <c r="Q102" s="116">
        <v>18194.19</v>
      </c>
      <c r="R102" s="115">
        <v>144893.58</v>
      </c>
      <c r="S102" s="116">
        <v>16759.6</v>
      </c>
      <c r="T102" s="115">
        <v>146342.51</v>
      </c>
      <c r="U102" s="116">
        <v>15310.66</v>
      </c>
      <c r="V102" s="115">
        <v>147805.94</v>
      </c>
      <c r="W102" s="116">
        <v>13847.24</v>
      </c>
      <c r="X102" s="115">
        <v>149284</v>
      </c>
      <c r="Y102" s="116">
        <v>12369.18</v>
      </c>
      <c r="Z102" s="115">
        <v>150776.84</v>
      </c>
      <c r="AA102" s="116">
        <v>10876.34</v>
      </c>
      <c r="AB102" s="810">
        <v>1713975.04</v>
      </c>
      <c r="AC102" s="811">
        <v>225863.09</v>
      </c>
      <c r="AE102" s="419">
        <v>1713975.04</v>
      </c>
      <c r="AF102" s="419">
        <v>225863.09</v>
      </c>
      <c r="AG102" s="967">
        <v>0</v>
      </c>
      <c r="AH102" s="967">
        <v>0</v>
      </c>
    </row>
    <row r="103" spans="1:34" ht="12.75">
      <c r="A103" s="794" t="s">
        <v>36</v>
      </c>
      <c r="B103" s="115">
        <v>83487.16</v>
      </c>
      <c r="C103" s="116">
        <v>16375.8</v>
      </c>
      <c r="D103" s="115">
        <v>84322.03</v>
      </c>
      <c r="E103" s="116">
        <v>15540.92</v>
      </c>
      <c r="F103" s="115">
        <v>85165.25</v>
      </c>
      <c r="G103" s="116">
        <v>14697.7</v>
      </c>
      <c r="H103" s="115">
        <v>86016.9</v>
      </c>
      <c r="I103" s="116">
        <v>13846.05</v>
      </c>
      <c r="J103" s="115">
        <v>86877.07</v>
      </c>
      <c r="K103" s="116">
        <v>12985.88</v>
      </c>
      <c r="L103" s="115">
        <v>87745.84</v>
      </c>
      <c r="M103" s="116">
        <v>12117.11</v>
      </c>
      <c r="N103" s="810">
        <v>513614.25</v>
      </c>
      <c r="O103" s="811">
        <v>85563.46</v>
      </c>
      <c r="P103" s="115">
        <v>88623.3</v>
      </c>
      <c r="Q103" s="116">
        <v>11239.65</v>
      </c>
      <c r="R103" s="115">
        <v>89509.53</v>
      </c>
      <c r="S103" s="116">
        <v>10353.42</v>
      </c>
      <c r="T103" s="115">
        <v>90404.63</v>
      </c>
      <c r="U103" s="116">
        <v>9458.32</v>
      </c>
      <c r="V103" s="115">
        <v>91308.67</v>
      </c>
      <c r="W103" s="116">
        <v>8554.28</v>
      </c>
      <c r="X103" s="115">
        <v>92221.76</v>
      </c>
      <c r="Y103" s="116">
        <v>7641.19</v>
      </c>
      <c r="Z103" s="115">
        <v>93143.98</v>
      </c>
      <c r="AA103" s="116">
        <v>6718.97</v>
      </c>
      <c r="AB103" s="810">
        <v>1058826.12</v>
      </c>
      <c r="AC103" s="811">
        <v>139529.29</v>
      </c>
      <c r="AE103" s="419">
        <v>1058826.12</v>
      </c>
      <c r="AF103" s="419">
        <v>139529.29</v>
      </c>
      <c r="AG103" s="967">
        <v>0</v>
      </c>
      <c r="AH103" s="967">
        <v>0</v>
      </c>
    </row>
    <row r="104" spans="1:34" ht="12.75">
      <c r="A104" s="794" t="s">
        <v>37</v>
      </c>
      <c r="B104" s="115">
        <v>32055.96</v>
      </c>
      <c r="C104" s="116">
        <v>6287.7</v>
      </c>
      <c r="D104" s="115">
        <v>32376.52</v>
      </c>
      <c r="E104" s="116">
        <v>5967.14</v>
      </c>
      <c r="F104" s="115">
        <v>32700.29</v>
      </c>
      <c r="G104" s="116">
        <v>5643.37</v>
      </c>
      <c r="H104" s="115">
        <v>33027.29</v>
      </c>
      <c r="I104" s="116">
        <v>5316.37</v>
      </c>
      <c r="J104" s="115">
        <v>33357.57</v>
      </c>
      <c r="K104" s="116">
        <v>4986.1</v>
      </c>
      <c r="L104" s="115">
        <v>33691.14</v>
      </c>
      <c r="M104" s="116">
        <v>4652.52</v>
      </c>
      <c r="N104" s="810">
        <v>197208.77</v>
      </c>
      <c r="O104" s="811">
        <v>32853.2</v>
      </c>
      <c r="P104" s="115">
        <v>34028.05</v>
      </c>
      <c r="Q104" s="116">
        <v>4315.61</v>
      </c>
      <c r="R104" s="115">
        <v>34368.33</v>
      </c>
      <c r="S104" s="116">
        <v>3975.33</v>
      </c>
      <c r="T104" s="115">
        <v>34712.02</v>
      </c>
      <c r="U104" s="116">
        <v>3631.64</v>
      </c>
      <c r="V104" s="115">
        <v>35059.14</v>
      </c>
      <c r="W104" s="116">
        <v>3284.52</v>
      </c>
      <c r="X104" s="115">
        <v>35409.73</v>
      </c>
      <c r="Y104" s="116">
        <v>2933.93</v>
      </c>
      <c r="Z104" s="115">
        <v>35763.82</v>
      </c>
      <c r="AA104" s="116">
        <v>2579.84</v>
      </c>
      <c r="AB104" s="810">
        <v>406549.86</v>
      </c>
      <c r="AC104" s="811">
        <v>53574.07</v>
      </c>
      <c r="AE104" s="419">
        <v>406549.86</v>
      </c>
      <c r="AF104" s="419">
        <v>53574.07</v>
      </c>
      <c r="AG104" s="967">
        <v>0</v>
      </c>
      <c r="AH104" s="967">
        <v>0</v>
      </c>
    </row>
    <row r="105" spans="1:34" ht="12.75">
      <c r="A105" s="794" t="s">
        <v>250</v>
      </c>
      <c r="B105" s="115">
        <v>159811.82</v>
      </c>
      <c r="C105" s="116">
        <v>31346.68</v>
      </c>
      <c r="D105" s="115">
        <v>161409.93</v>
      </c>
      <c r="E105" s="116">
        <v>29748.57</v>
      </c>
      <c r="F105" s="115">
        <v>163024.03</v>
      </c>
      <c r="G105" s="116">
        <v>28134.47</v>
      </c>
      <c r="H105" s="115">
        <v>164654.27</v>
      </c>
      <c r="I105" s="116">
        <v>26504.23</v>
      </c>
      <c r="J105" s="115">
        <v>166300.82</v>
      </c>
      <c r="K105" s="116">
        <v>24857.68</v>
      </c>
      <c r="L105" s="115">
        <v>167963.82</v>
      </c>
      <c r="M105" s="116">
        <v>23194.68</v>
      </c>
      <c r="N105" s="810">
        <v>983164.69</v>
      </c>
      <c r="O105" s="811">
        <v>163786.31</v>
      </c>
      <c r="P105" s="115">
        <v>169643.46</v>
      </c>
      <c r="Q105" s="116">
        <v>21515.04</v>
      </c>
      <c r="R105" s="115">
        <v>171339.9</v>
      </c>
      <c r="S105" s="116">
        <v>19818.6</v>
      </c>
      <c r="T105" s="115">
        <v>173053.3</v>
      </c>
      <c r="U105" s="116">
        <v>18105.2</v>
      </c>
      <c r="V105" s="115">
        <v>174783.83</v>
      </c>
      <c r="W105" s="116">
        <v>16374.67</v>
      </c>
      <c r="X105" s="115">
        <v>176531.67</v>
      </c>
      <c r="Y105" s="116">
        <v>14626.83</v>
      </c>
      <c r="Z105" s="115">
        <v>178296.98</v>
      </c>
      <c r="AA105" s="116">
        <v>12861.52</v>
      </c>
      <c r="AB105" s="810">
        <v>2026813.83</v>
      </c>
      <c r="AC105" s="811">
        <v>267088.17</v>
      </c>
      <c r="AE105" s="419">
        <v>2026813.83</v>
      </c>
      <c r="AF105" s="419">
        <v>267088.17</v>
      </c>
      <c r="AG105" s="967">
        <v>0</v>
      </c>
      <c r="AH105" s="967">
        <v>0</v>
      </c>
    </row>
    <row r="106" spans="1:34" ht="12.75">
      <c r="A106" s="794" t="s">
        <v>251</v>
      </c>
      <c r="B106" s="115">
        <v>20534.62</v>
      </c>
      <c r="C106" s="116">
        <v>4027.81</v>
      </c>
      <c r="D106" s="115">
        <v>20739.97</v>
      </c>
      <c r="E106" s="116">
        <v>3822.47</v>
      </c>
      <c r="F106" s="115">
        <v>20947.37</v>
      </c>
      <c r="G106" s="116">
        <v>3615.07</v>
      </c>
      <c r="H106" s="115">
        <v>21156.84</v>
      </c>
      <c r="I106" s="116">
        <v>3405.59</v>
      </c>
      <c r="J106" s="115">
        <v>21368.41</v>
      </c>
      <c r="K106" s="116">
        <v>3194.03</v>
      </c>
      <c r="L106" s="115">
        <v>21582.09</v>
      </c>
      <c r="M106" s="116">
        <v>2980.34</v>
      </c>
      <c r="N106" s="810">
        <v>126329.3</v>
      </c>
      <c r="O106" s="811">
        <v>21045.31</v>
      </c>
      <c r="P106" s="115">
        <v>21797.91</v>
      </c>
      <c r="Q106" s="116">
        <v>2764.52</v>
      </c>
      <c r="R106" s="115">
        <v>22015.89</v>
      </c>
      <c r="S106" s="116">
        <v>2546.54</v>
      </c>
      <c r="T106" s="115">
        <v>22236.05</v>
      </c>
      <c r="U106" s="116">
        <v>2326.38</v>
      </c>
      <c r="V106" s="115">
        <v>22458.41</v>
      </c>
      <c r="W106" s="116">
        <v>2104.02</v>
      </c>
      <c r="X106" s="115">
        <v>22683</v>
      </c>
      <c r="Y106" s="116">
        <v>1879.44</v>
      </c>
      <c r="Z106" s="115">
        <v>22909.83</v>
      </c>
      <c r="AA106" s="116">
        <v>1652.61</v>
      </c>
      <c r="AB106" s="810">
        <v>260430.39</v>
      </c>
      <c r="AC106" s="811">
        <v>34318.82</v>
      </c>
      <c r="AE106" s="419">
        <v>260430.39</v>
      </c>
      <c r="AF106" s="419">
        <v>34318.82</v>
      </c>
      <c r="AG106" s="967">
        <v>0</v>
      </c>
      <c r="AH106" s="967">
        <v>0</v>
      </c>
    </row>
    <row r="107" spans="1:34" ht="12.75">
      <c r="A107" s="794" t="s">
        <v>14</v>
      </c>
      <c r="B107" s="115">
        <v>23364.58</v>
      </c>
      <c r="C107" s="116">
        <v>4582.9</v>
      </c>
      <c r="D107" s="115">
        <v>23598.23</v>
      </c>
      <c r="E107" s="116">
        <v>4349.26</v>
      </c>
      <c r="F107" s="115">
        <v>23834.21</v>
      </c>
      <c r="G107" s="116">
        <v>4113.28</v>
      </c>
      <c r="H107" s="115">
        <v>24072.56</v>
      </c>
      <c r="I107" s="116">
        <v>3874.93</v>
      </c>
      <c r="J107" s="115">
        <v>24313.28</v>
      </c>
      <c r="K107" s="116">
        <v>3634.21</v>
      </c>
      <c r="L107" s="115">
        <v>24556.41</v>
      </c>
      <c r="M107" s="116">
        <v>3391.08</v>
      </c>
      <c r="N107" s="810">
        <v>143739.27</v>
      </c>
      <c r="O107" s="811">
        <v>23945.66</v>
      </c>
      <c r="P107" s="115">
        <v>24801.98</v>
      </c>
      <c r="Q107" s="116">
        <v>3145.51</v>
      </c>
      <c r="R107" s="115">
        <v>25050</v>
      </c>
      <c r="S107" s="116">
        <v>2897.49</v>
      </c>
      <c r="T107" s="115">
        <v>25300.5</v>
      </c>
      <c r="U107" s="116">
        <v>2646.99</v>
      </c>
      <c r="V107" s="115">
        <v>25553.5</v>
      </c>
      <c r="W107" s="116">
        <v>2393.99</v>
      </c>
      <c r="X107" s="115">
        <v>25809.04</v>
      </c>
      <c r="Y107" s="116">
        <v>2138.45</v>
      </c>
      <c r="Z107" s="115">
        <v>26067.13</v>
      </c>
      <c r="AA107" s="116">
        <v>1880.36</v>
      </c>
      <c r="AB107" s="810">
        <v>296321.42</v>
      </c>
      <c r="AC107" s="811">
        <v>39048.45</v>
      </c>
      <c r="AE107" s="419">
        <v>296321.42</v>
      </c>
      <c r="AF107" s="419">
        <v>39048.45</v>
      </c>
      <c r="AG107" s="967">
        <v>0</v>
      </c>
      <c r="AH107" s="967">
        <v>0</v>
      </c>
    </row>
    <row r="108" spans="1:34" ht="12.75">
      <c r="A108" s="794" t="s">
        <v>13</v>
      </c>
      <c r="B108" s="115">
        <v>121864.78</v>
      </c>
      <c r="C108" s="116">
        <v>23903.47</v>
      </c>
      <c r="D108" s="115">
        <v>123083.43</v>
      </c>
      <c r="E108" s="116">
        <v>22684.82</v>
      </c>
      <c r="F108" s="115">
        <v>124314.27</v>
      </c>
      <c r="G108" s="116">
        <v>21453.99</v>
      </c>
      <c r="H108" s="115">
        <v>125557.41</v>
      </c>
      <c r="I108" s="116">
        <v>20210.84</v>
      </c>
      <c r="J108" s="115">
        <v>126812.98</v>
      </c>
      <c r="K108" s="116">
        <v>18955.27</v>
      </c>
      <c r="L108" s="115">
        <v>128081.11</v>
      </c>
      <c r="M108" s="116">
        <v>17687.14</v>
      </c>
      <c r="N108" s="810">
        <v>749713.98</v>
      </c>
      <c r="O108" s="811">
        <v>124895.53</v>
      </c>
      <c r="P108" s="115">
        <v>129361.92</v>
      </c>
      <c r="Q108" s="116">
        <v>16406.33</v>
      </c>
      <c r="R108" s="115">
        <v>130655.54</v>
      </c>
      <c r="S108" s="116">
        <v>15112.71</v>
      </c>
      <c r="T108" s="115">
        <v>131962.1</v>
      </c>
      <c r="U108" s="116">
        <v>13806.16</v>
      </c>
      <c r="V108" s="115">
        <v>133281.72</v>
      </c>
      <c r="W108" s="116">
        <v>12486.53</v>
      </c>
      <c r="X108" s="115">
        <v>134614.54</v>
      </c>
      <c r="Y108" s="116">
        <v>11153.72</v>
      </c>
      <c r="Z108" s="115">
        <v>135960.68</v>
      </c>
      <c r="AA108" s="116">
        <v>9807.57</v>
      </c>
      <c r="AB108" s="810">
        <v>1545550.48</v>
      </c>
      <c r="AC108" s="811">
        <v>203668.55</v>
      </c>
      <c r="AE108" s="419">
        <v>1545550.48</v>
      </c>
      <c r="AF108" s="419">
        <v>203668.55</v>
      </c>
      <c r="AG108" s="967">
        <v>0</v>
      </c>
      <c r="AH108" s="967">
        <v>0</v>
      </c>
    </row>
    <row r="109" spans="1:34" ht="12.75">
      <c r="A109" s="794" t="s">
        <v>9</v>
      </c>
      <c r="B109" s="115">
        <v>40223.44</v>
      </c>
      <c r="C109" s="116">
        <v>7889.73</v>
      </c>
      <c r="D109" s="115">
        <v>40625.67</v>
      </c>
      <c r="E109" s="116">
        <v>7487.49</v>
      </c>
      <c r="F109" s="115">
        <v>41031.93</v>
      </c>
      <c r="G109" s="116">
        <v>7081.24</v>
      </c>
      <c r="H109" s="115">
        <v>41442.25</v>
      </c>
      <c r="I109" s="116">
        <v>6670.92</v>
      </c>
      <c r="J109" s="115">
        <v>41856.67</v>
      </c>
      <c r="K109" s="116">
        <v>6256.49</v>
      </c>
      <c r="L109" s="115">
        <v>42275.24</v>
      </c>
      <c r="M109" s="116">
        <v>5837.93</v>
      </c>
      <c r="N109" s="810">
        <v>247455.2</v>
      </c>
      <c r="O109" s="811">
        <v>41223.8</v>
      </c>
      <c r="P109" s="115">
        <v>42697.99</v>
      </c>
      <c r="Q109" s="116">
        <v>5415.17</v>
      </c>
      <c r="R109" s="115">
        <v>43124.97</v>
      </c>
      <c r="S109" s="116">
        <v>4988.19</v>
      </c>
      <c r="T109" s="115">
        <v>43556.22</v>
      </c>
      <c r="U109" s="116">
        <v>4556.94</v>
      </c>
      <c r="V109" s="115">
        <v>43991.79</v>
      </c>
      <c r="W109" s="116">
        <v>4121.38</v>
      </c>
      <c r="X109" s="115">
        <v>44431.7</v>
      </c>
      <c r="Y109" s="116">
        <v>3681.46</v>
      </c>
      <c r="Z109" s="115">
        <v>44876.02</v>
      </c>
      <c r="AA109" s="116">
        <v>3237.15</v>
      </c>
      <c r="AB109" s="810">
        <v>510133.89</v>
      </c>
      <c r="AC109" s="811">
        <v>67224.09</v>
      </c>
      <c r="AE109" s="419">
        <v>510133.89</v>
      </c>
      <c r="AF109" s="419">
        <v>67224.09</v>
      </c>
      <c r="AG109" s="967">
        <v>0</v>
      </c>
      <c r="AH109" s="967">
        <v>0</v>
      </c>
    </row>
    <row r="110" spans="1:34" ht="12.75">
      <c r="A110" s="794" t="s">
        <v>252</v>
      </c>
      <c r="B110" s="115">
        <v>120670.32</v>
      </c>
      <c r="C110" s="116">
        <v>23669.18</v>
      </c>
      <c r="D110" s="115">
        <v>121877.02</v>
      </c>
      <c r="E110" s="116">
        <v>22462.48</v>
      </c>
      <c r="F110" s="115">
        <v>123095.79</v>
      </c>
      <c r="G110" s="116">
        <v>21243.7</v>
      </c>
      <c r="H110" s="115">
        <v>124326.75</v>
      </c>
      <c r="I110" s="116">
        <v>20012.75</v>
      </c>
      <c r="J110" s="115">
        <v>125570.02</v>
      </c>
      <c r="K110" s="116">
        <v>18769.48</v>
      </c>
      <c r="L110" s="115">
        <v>126825.72</v>
      </c>
      <c r="M110" s="116">
        <v>17513.78</v>
      </c>
      <c r="N110" s="810">
        <v>742365.62</v>
      </c>
      <c r="O110" s="811">
        <v>123671.37</v>
      </c>
      <c r="P110" s="115">
        <v>128093.97</v>
      </c>
      <c r="Q110" s="116">
        <v>16245.52</v>
      </c>
      <c r="R110" s="115">
        <v>129374.91</v>
      </c>
      <c r="S110" s="116">
        <v>14964.58</v>
      </c>
      <c r="T110" s="115">
        <v>130668.66</v>
      </c>
      <c r="U110" s="116">
        <v>13670.83</v>
      </c>
      <c r="V110" s="115">
        <v>131975.35</v>
      </c>
      <c r="W110" s="116">
        <v>12364.15</v>
      </c>
      <c r="X110" s="115">
        <v>133295.1</v>
      </c>
      <c r="Y110" s="116">
        <v>11044.39</v>
      </c>
      <c r="Z110" s="115">
        <v>134628.05</v>
      </c>
      <c r="AA110" s="116">
        <v>9711.44</v>
      </c>
      <c r="AB110" s="810">
        <v>1530401.66</v>
      </c>
      <c r="AC110" s="811">
        <v>201672.28</v>
      </c>
      <c r="AE110" s="419">
        <v>1530401.66</v>
      </c>
      <c r="AF110" s="419">
        <v>201672.28</v>
      </c>
      <c r="AG110" s="967">
        <v>0</v>
      </c>
      <c r="AH110" s="967">
        <v>0</v>
      </c>
    </row>
    <row r="111" spans="1:34" ht="12.75">
      <c r="A111" s="794" t="s">
        <v>208</v>
      </c>
      <c r="B111" s="115">
        <v>133231.64</v>
      </c>
      <c r="C111" s="116">
        <v>26133.05</v>
      </c>
      <c r="D111" s="115">
        <v>134563.96</v>
      </c>
      <c r="E111" s="116">
        <v>24800.73</v>
      </c>
      <c r="F111" s="115">
        <v>135909.6</v>
      </c>
      <c r="G111" s="116">
        <v>23455.09</v>
      </c>
      <c r="H111" s="115">
        <v>137268.69</v>
      </c>
      <c r="I111" s="116">
        <v>22096</v>
      </c>
      <c r="J111" s="115">
        <v>138641.38</v>
      </c>
      <c r="K111" s="116">
        <v>20723.31</v>
      </c>
      <c r="L111" s="115">
        <v>140027.8</v>
      </c>
      <c r="M111" s="116">
        <v>19336.9</v>
      </c>
      <c r="N111" s="810">
        <v>819643.07</v>
      </c>
      <c r="O111" s="811">
        <v>136545.08</v>
      </c>
      <c r="P111" s="115">
        <v>141428.07</v>
      </c>
      <c r="Q111" s="116">
        <v>17936.62</v>
      </c>
      <c r="R111" s="115">
        <v>142842.35</v>
      </c>
      <c r="S111" s="116">
        <v>16522.34</v>
      </c>
      <c r="T111" s="115">
        <v>144270.78</v>
      </c>
      <c r="U111" s="116">
        <v>15093.92</v>
      </c>
      <c r="V111" s="115">
        <v>145713.49</v>
      </c>
      <c r="W111" s="116">
        <v>13651.21</v>
      </c>
      <c r="X111" s="115">
        <v>147170.62</v>
      </c>
      <c r="Y111" s="116">
        <v>12194.07</v>
      </c>
      <c r="Z111" s="115">
        <v>148642.33</v>
      </c>
      <c r="AA111" s="116">
        <v>10722.37</v>
      </c>
      <c r="AB111" s="810">
        <v>1689710.71</v>
      </c>
      <c r="AC111" s="811">
        <v>222665.61</v>
      </c>
      <c r="AE111" s="419">
        <v>1689710.71</v>
      </c>
      <c r="AF111" s="419">
        <v>222665.61</v>
      </c>
      <c r="AG111" s="967">
        <v>0</v>
      </c>
      <c r="AH111" s="967">
        <v>0</v>
      </c>
    </row>
    <row r="112" spans="1:34" ht="12.75">
      <c r="A112" s="794" t="s">
        <v>5</v>
      </c>
      <c r="B112" s="115">
        <v>97876.35</v>
      </c>
      <c r="C112" s="116">
        <v>19198.2</v>
      </c>
      <c r="D112" s="115">
        <v>98855.11</v>
      </c>
      <c r="E112" s="116">
        <v>18219.43</v>
      </c>
      <c r="F112" s="115">
        <v>99843.66</v>
      </c>
      <c r="G112" s="116">
        <v>17230.88</v>
      </c>
      <c r="H112" s="115">
        <v>100842.1</v>
      </c>
      <c r="I112" s="116">
        <v>16232.45</v>
      </c>
      <c r="J112" s="115">
        <v>101850.52</v>
      </c>
      <c r="K112" s="116">
        <v>15224.03</v>
      </c>
      <c r="L112" s="115">
        <v>102869.02</v>
      </c>
      <c r="M112" s="116">
        <v>14205.52</v>
      </c>
      <c r="N112" s="810">
        <v>602136.76</v>
      </c>
      <c r="O112" s="811">
        <v>100310.51</v>
      </c>
      <c r="P112" s="115">
        <v>103897.71</v>
      </c>
      <c r="Q112" s="116">
        <v>13176.83</v>
      </c>
      <c r="R112" s="115">
        <v>104936.69</v>
      </c>
      <c r="S112" s="116">
        <v>12137.85</v>
      </c>
      <c r="T112" s="115">
        <v>105986.06</v>
      </c>
      <c r="U112" s="116">
        <v>11088.49</v>
      </c>
      <c r="V112" s="115">
        <v>107045.92</v>
      </c>
      <c r="W112" s="116">
        <v>10028.63</v>
      </c>
      <c r="X112" s="115">
        <v>108116.38</v>
      </c>
      <c r="Y112" s="116">
        <v>8958.17</v>
      </c>
      <c r="Z112" s="115">
        <v>109197.54</v>
      </c>
      <c r="AA112" s="116">
        <v>7877</v>
      </c>
      <c r="AB112" s="810">
        <v>1241317.06</v>
      </c>
      <c r="AC112" s="811">
        <v>163577.48</v>
      </c>
      <c r="AE112" s="419">
        <v>1241317.06</v>
      </c>
      <c r="AF112" s="419">
        <v>163577.48</v>
      </c>
      <c r="AG112" s="967">
        <v>0</v>
      </c>
      <c r="AH112" s="967">
        <v>0</v>
      </c>
    </row>
    <row r="113" spans="1:34" ht="12.75">
      <c r="A113" s="794" t="s">
        <v>7</v>
      </c>
      <c r="B113" s="115">
        <v>50624.91</v>
      </c>
      <c r="C113" s="116">
        <v>9929.95</v>
      </c>
      <c r="D113" s="115">
        <v>51131.16</v>
      </c>
      <c r="E113" s="116">
        <v>9423.7</v>
      </c>
      <c r="F113" s="115">
        <v>51642.47</v>
      </c>
      <c r="G113" s="116">
        <v>8912.39</v>
      </c>
      <c r="H113" s="115">
        <v>52158.9</v>
      </c>
      <c r="I113" s="116">
        <v>8395.96</v>
      </c>
      <c r="J113" s="115">
        <v>52680.49</v>
      </c>
      <c r="K113" s="116">
        <v>7874.37</v>
      </c>
      <c r="L113" s="115">
        <v>53207.29</v>
      </c>
      <c r="M113" s="116">
        <v>7347.57</v>
      </c>
      <c r="N113" s="810">
        <v>311445.22</v>
      </c>
      <c r="O113" s="811">
        <v>51883.94</v>
      </c>
      <c r="P113" s="115">
        <v>53739.36</v>
      </c>
      <c r="Q113" s="116">
        <v>6815.5</v>
      </c>
      <c r="R113" s="115">
        <v>54276.76</v>
      </c>
      <c r="S113" s="116">
        <v>6278.1</v>
      </c>
      <c r="T113" s="115">
        <v>54819.52</v>
      </c>
      <c r="U113" s="116">
        <v>5735.34</v>
      </c>
      <c r="V113" s="115">
        <v>55367.72</v>
      </c>
      <c r="W113" s="116">
        <v>5187.14</v>
      </c>
      <c r="X113" s="115">
        <v>55921.4</v>
      </c>
      <c r="Y113" s="116">
        <v>4633.46</v>
      </c>
      <c r="Z113" s="115">
        <v>56480.61</v>
      </c>
      <c r="AA113" s="116">
        <v>4074.25</v>
      </c>
      <c r="AB113" s="810">
        <v>642050.59</v>
      </c>
      <c r="AC113" s="811">
        <v>84607.73</v>
      </c>
      <c r="AE113" s="419">
        <v>642050.59</v>
      </c>
      <c r="AF113" s="419">
        <v>84607.73</v>
      </c>
      <c r="AG113" s="967">
        <v>0</v>
      </c>
      <c r="AH113" s="967">
        <v>0</v>
      </c>
    </row>
    <row r="114" spans="1:34" ht="12.75">
      <c r="A114" s="794" t="s">
        <v>229</v>
      </c>
      <c r="B114" s="813">
        <v>94571.02</v>
      </c>
      <c r="C114" s="116">
        <v>18549.87</v>
      </c>
      <c r="D114" s="813">
        <v>95516.74</v>
      </c>
      <c r="E114" s="116">
        <v>17604.16</v>
      </c>
      <c r="F114" s="813">
        <v>96471.9</v>
      </c>
      <c r="G114" s="116">
        <v>16648.99</v>
      </c>
      <c r="H114" s="813">
        <v>97436.62</v>
      </c>
      <c r="I114" s="116">
        <v>15684.27</v>
      </c>
      <c r="J114" s="813">
        <v>98410.99</v>
      </c>
      <c r="K114" s="116">
        <v>14709.91</v>
      </c>
      <c r="L114" s="813">
        <v>99395.1</v>
      </c>
      <c r="M114" s="116">
        <v>13725.8</v>
      </c>
      <c r="N114" s="810">
        <v>581802.37</v>
      </c>
      <c r="O114" s="811">
        <v>96923</v>
      </c>
      <c r="P114" s="813">
        <v>100389.05</v>
      </c>
      <c r="Q114" s="116">
        <v>12731.84</v>
      </c>
      <c r="R114" s="813">
        <v>101392.94</v>
      </c>
      <c r="S114" s="116">
        <v>11727.95</v>
      </c>
      <c r="T114" s="813">
        <v>102406.87</v>
      </c>
      <c r="U114" s="116">
        <v>10714.02</v>
      </c>
      <c r="V114" s="813">
        <v>103430.94</v>
      </c>
      <c r="W114" s="116">
        <v>9689.96</v>
      </c>
      <c r="X114" s="813">
        <v>104465.25</v>
      </c>
      <c r="Y114" s="116">
        <v>8655.65</v>
      </c>
      <c r="Z114" s="813">
        <v>105509.9</v>
      </c>
      <c r="AA114" s="116">
        <v>7610.99</v>
      </c>
      <c r="AB114" s="810">
        <v>1199397.32</v>
      </c>
      <c r="AC114" s="811">
        <v>158053.41</v>
      </c>
      <c r="AE114" s="419">
        <v>1199397.32</v>
      </c>
      <c r="AF114" s="419">
        <v>158053.41</v>
      </c>
      <c r="AG114" s="967">
        <v>0</v>
      </c>
      <c r="AH114" s="967">
        <v>0</v>
      </c>
    </row>
    <row r="115" spans="1:34" ht="12.75">
      <c r="A115" s="794" t="s">
        <v>4</v>
      </c>
      <c r="B115" s="813">
        <v>61843.54</v>
      </c>
      <c r="C115" s="116">
        <v>12130.45</v>
      </c>
      <c r="D115" s="813">
        <v>62461.97</v>
      </c>
      <c r="E115" s="116">
        <v>11512.02</v>
      </c>
      <c r="F115" s="813">
        <v>63086.59</v>
      </c>
      <c r="G115" s="116">
        <v>10887.4</v>
      </c>
      <c r="H115" s="813">
        <v>63717.46</v>
      </c>
      <c r="I115" s="116">
        <v>10256.53</v>
      </c>
      <c r="J115" s="813">
        <v>64354.63</v>
      </c>
      <c r="K115" s="116">
        <v>9619.36</v>
      </c>
      <c r="L115" s="813">
        <v>64998.18</v>
      </c>
      <c r="M115" s="116">
        <v>8975.81</v>
      </c>
      <c r="N115" s="810">
        <v>380462.37</v>
      </c>
      <c r="O115" s="811">
        <v>63381.57</v>
      </c>
      <c r="P115" s="813">
        <v>65648.16</v>
      </c>
      <c r="Q115" s="116">
        <v>8325.83</v>
      </c>
      <c r="R115" s="813">
        <v>66304.64</v>
      </c>
      <c r="S115" s="116">
        <v>7669.35</v>
      </c>
      <c r="T115" s="813">
        <v>66967.69</v>
      </c>
      <c r="U115" s="116">
        <v>7006.3</v>
      </c>
      <c r="V115" s="813">
        <v>67637.37</v>
      </c>
      <c r="W115" s="116">
        <v>6336.63</v>
      </c>
      <c r="X115" s="813">
        <v>68313.74</v>
      </c>
      <c r="Y115" s="116">
        <v>5660.25</v>
      </c>
      <c r="Z115" s="813">
        <v>68996.88</v>
      </c>
      <c r="AA115" s="116">
        <v>4977.11</v>
      </c>
      <c r="AB115" s="810">
        <v>784330.85</v>
      </c>
      <c r="AC115" s="811">
        <v>103357.04</v>
      </c>
      <c r="AE115" s="419">
        <v>784330.85</v>
      </c>
      <c r="AF115" s="419">
        <v>103357.04</v>
      </c>
      <c r="AG115" s="967">
        <v>0</v>
      </c>
      <c r="AH115" s="967">
        <v>0</v>
      </c>
    </row>
    <row r="116" spans="1:34" ht="12.75">
      <c r="A116" s="794" t="s">
        <v>10</v>
      </c>
      <c r="B116" s="115">
        <v>51461.64</v>
      </c>
      <c r="C116" s="116">
        <v>10709.63</v>
      </c>
      <c r="D116" s="115">
        <v>51976.26</v>
      </c>
      <c r="E116" s="116">
        <v>10195.01</v>
      </c>
      <c r="F116" s="115">
        <v>52496.02</v>
      </c>
      <c r="G116" s="116">
        <v>9675.25</v>
      </c>
      <c r="H116" s="115">
        <v>53020.98</v>
      </c>
      <c r="I116" s="116">
        <v>9150.29</v>
      </c>
      <c r="J116" s="115">
        <v>53551.19</v>
      </c>
      <c r="K116" s="116">
        <v>8620.08</v>
      </c>
      <c r="L116" s="115">
        <v>54086.7</v>
      </c>
      <c r="M116" s="116">
        <v>8084.57</v>
      </c>
      <c r="N116" s="810">
        <v>316592.79</v>
      </c>
      <c r="O116" s="811">
        <v>56434.83</v>
      </c>
      <c r="P116" s="115">
        <v>54627.57</v>
      </c>
      <c r="Q116" s="116">
        <v>7543.7</v>
      </c>
      <c r="R116" s="115">
        <v>55173.84</v>
      </c>
      <c r="S116" s="116">
        <v>6997.42</v>
      </c>
      <c r="T116" s="115">
        <v>55725.58</v>
      </c>
      <c r="U116" s="116">
        <v>6445.69</v>
      </c>
      <c r="V116" s="115">
        <v>56282.84</v>
      </c>
      <c r="W116" s="116">
        <v>5888.43</v>
      </c>
      <c r="X116" s="115">
        <v>56845.67</v>
      </c>
      <c r="Y116" s="116">
        <v>5325.6</v>
      </c>
      <c r="Z116" s="115">
        <v>57414.12</v>
      </c>
      <c r="AA116" s="116">
        <v>4757.15</v>
      </c>
      <c r="AB116" s="810">
        <v>652662.41</v>
      </c>
      <c r="AC116" s="811">
        <v>93392.82</v>
      </c>
      <c r="AE116" s="419">
        <v>652662.41</v>
      </c>
      <c r="AF116" s="419">
        <v>93392.82</v>
      </c>
      <c r="AG116" s="967">
        <v>0</v>
      </c>
      <c r="AH116" s="967">
        <v>0</v>
      </c>
    </row>
    <row r="117" spans="1:34" ht="12.75">
      <c r="A117" s="794" t="s">
        <v>11</v>
      </c>
      <c r="B117" s="115">
        <v>74518.64</v>
      </c>
      <c r="C117" s="116">
        <v>14616.64</v>
      </c>
      <c r="D117" s="115">
        <v>75263.83</v>
      </c>
      <c r="E117" s="116">
        <v>13871.46</v>
      </c>
      <c r="F117" s="115">
        <v>76016.47</v>
      </c>
      <c r="G117" s="116">
        <v>13118.82</v>
      </c>
      <c r="H117" s="115">
        <v>76776.63</v>
      </c>
      <c r="I117" s="116">
        <v>12358.65</v>
      </c>
      <c r="J117" s="115">
        <v>77544.4</v>
      </c>
      <c r="K117" s="116">
        <v>11590.89</v>
      </c>
      <c r="L117" s="115">
        <v>78319.85</v>
      </c>
      <c r="M117" s="116">
        <v>10815.44</v>
      </c>
      <c r="N117" s="810">
        <v>458439.82</v>
      </c>
      <c r="O117" s="811">
        <v>76371.9</v>
      </c>
      <c r="P117" s="115">
        <v>79103.04</v>
      </c>
      <c r="Q117" s="116">
        <v>10032.25</v>
      </c>
      <c r="R117" s="115">
        <v>79894.07</v>
      </c>
      <c r="S117" s="116">
        <v>9241.22</v>
      </c>
      <c r="T117" s="115">
        <v>80693.02</v>
      </c>
      <c r="U117" s="116">
        <v>8442.27</v>
      </c>
      <c r="V117" s="115">
        <v>81499.95</v>
      </c>
      <c r="W117" s="116">
        <v>7635.34</v>
      </c>
      <c r="X117" s="115">
        <v>82314.94</v>
      </c>
      <c r="Y117" s="116">
        <v>6820.35</v>
      </c>
      <c r="Z117" s="115">
        <v>83138.09</v>
      </c>
      <c r="AA117" s="116">
        <v>5997.2</v>
      </c>
      <c r="AB117" s="810">
        <v>945082.93</v>
      </c>
      <c r="AC117" s="811">
        <v>124540.53</v>
      </c>
      <c r="AE117" s="419">
        <v>945082.93</v>
      </c>
      <c r="AF117" s="419">
        <v>124540.53</v>
      </c>
      <c r="AG117" s="967">
        <v>0</v>
      </c>
      <c r="AH117" s="967">
        <v>0</v>
      </c>
    </row>
    <row r="118" spans="1:34" ht="12.75">
      <c r="A118" s="794" t="s">
        <v>6</v>
      </c>
      <c r="B118" s="115">
        <v>22662.81</v>
      </c>
      <c r="C118" s="116">
        <v>4445.25</v>
      </c>
      <c r="D118" s="115">
        <v>22889.44</v>
      </c>
      <c r="E118" s="116">
        <v>4218.62</v>
      </c>
      <c r="F118" s="115">
        <v>23118.33</v>
      </c>
      <c r="G118" s="116">
        <v>3989.73</v>
      </c>
      <c r="H118" s="115">
        <v>23349.51</v>
      </c>
      <c r="I118" s="116">
        <v>3758.55</v>
      </c>
      <c r="J118" s="115">
        <v>23583.01</v>
      </c>
      <c r="K118" s="116">
        <v>3525.05</v>
      </c>
      <c r="L118" s="115">
        <v>23818.84</v>
      </c>
      <c r="M118" s="116">
        <v>3289.22</v>
      </c>
      <c r="N118" s="810">
        <v>139421.94</v>
      </c>
      <c r="O118" s="811">
        <v>23226.42</v>
      </c>
      <c r="P118" s="115">
        <v>24057.03</v>
      </c>
      <c r="Q118" s="116">
        <v>3051.03</v>
      </c>
      <c r="R118" s="115">
        <v>24297.6</v>
      </c>
      <c r="S118" s="116">
        <v>2810.46</v>
      </c>
      <c r="T118" s="115">
        <v>24540.57</v>
      </c>
      <c r="U118" s="116">
        <v>2567.49</v>
      </c>
      <c r="V118" s="115">
        <v>24785.98</v>
      </c>
      <c r="W118" s="116">
        <v>2322.08</v>
      </c>
      <c r="X118" s="115">
        <v>25033.84</v>
      </c>
      <c r="Y118" s="116">
        <v>2074.22</v>
      </c>
      <c r="Z118" s="115">
        <v>25284.18</v>
      </c>
      <c r="AA118" s="116">
        <v>1823.88</v>
      </c>
      <c r="AB118" s="810">
        <v>287421.14</v>
      </c>
      <c r="AC118" s="811">
        <v>37875.58</v>
      </c>
      <c r="AE118" s="419">
        <v>287421.14</v>
      </c>
      <c r="AF118" s="419">
        <v>37875.58</v>
      </c>
      <c r="AG118" s="967">
        <v>0</v>
      </c>
      <c r="AH118" s="967">
        <v>0</v>
      </c>
    </row>
    <row r="119" spans="1:34" ht="12.75">
      <c r="A119" s="814" t="s">
        <v>98</v>
      </c>
      <c r="B119" s="117">
        <v>117444.22</v>
      </c>
      <c r="C119" s="118">
        <v>18286.98</v>
      </c>
      <c r="D119" s="117">
        <v>118848.82</v>
      </c>
      <c r="E119" s="118">
        <v>16532.47</v>
      </c>
      <c r="F119" s="117">
        <v>119558.43</v>
      </c>
      <c r="G119" s="118">
        <v>18210</v>
      </c>
      <c r="H119" s="117">
        <v>120425.32</v>
      </c>
      <c r="I119" s="118">
        <v>17552.41</v>
      </c>
      <c r="J119" s="117">
        <v>121332.45</v>
      </c>
      <c r="K119" s="118">
        <v>18068.01</v>
      </c>
      <c r="L119" s="117">
        <v>122181.06</v>
      </c>
      <c r="M119" s="118">
        <v>17406.62</v>
      </c>
      <c r="N119" s="117">
        <v>719790.3</v>
      </c>
      <c r="O119" s="118">
        <v>106056.49</v>
      </c>
      <c r="P119" s="117">
        <v>123183.3</v>
      </c>
      <c r="Q119" s="118">
        <v>17925.14</v>
      </c>
      <c r="R119" s="117">
        <v>124258.69</v>
      </c>
      <c r="S119" s="118">
        <v>17870.56</v>
      </c>
      <c r="T119" s="117">
        <v>125330.41</v>
      </c>
      <c r="U119" s="118">
        <v>17237.23</v>
      </c>
      <c r="V119" s="117">
        <v>126376.55</v>
      </c>
      <c r="W119" s="118">
        <v>17745.81</v>
      </c>
      <c r="X119" s="117">
        <v>127473.88</v>
      </c>
      <c r="Y119" s="118">
        <v>17112.93</v>
      </c>
      <c r="Z119" s="117">
        <v>128607.79</v>
      </c>
      <c r="AA119" s="118">
        <v>17622.2</v>
      </c>
      <c r="AB119" s="117">
        <v>1475020.92</v>
      </c>
      <c r="AC119" s="118">
        <v>211570.36</v>
      </c>
      <c r="AE119" s="419">
        <v>1475020.92</v>
      </c>
      <c r="AF119" s="419">
        <v>211570.36</v>
      </c>
      <c r="AG119" s="967">
        <v>0</v>
      </c>
      <c r="AH119" s="967">
        <v>0</v>
      </c>
    </row>
    <row r="120" spans="1:34" ht="12.75">
      <c r="A120" s="794" t="s">
        <v>37</v>
      </c>
      <c r="B120" s="115"/>
      <c r="C120" s="116"/>
      <c r="D120" s="115"/>
      <c r="E120" s="116"/>
      <c r="F120" s="115"/>
      <c r="G120" s="116"/>
      <c r="H120" s="115"/>
      <c r="I120" s="116"/>
      <c r="J120" s="115"/>
      <c r="K120" s="116"/>
      <c r="L120" s="115"/>
      <c r="M120" s="116"/>
      <c r="N120" s="810">
        <v>0</v>
      </c>
      <c r="O120" s="811">
        <v>0</v>
      </c>
      <c r="P120" s="115"/>
      <c r="Q120" s="116"/>
      <c r="R120" s="115"/>
      <c r="S120" s="116"/>
      <c r="T120" s="115"/>
      <c r="U120" s="116"/>
      <c r="V120" s="115"/>
      <c r="W120" s="116"/>
      <c r="X120" s="115"/>
      <c r="Y120" s="116"/>
      <c r="Z120" s="115"/>
      <c r="AA120" s="116"/>
      <c r="AB120" s="810">
        <v>0</v>
      </c>
      <c r="AC120" s="811">
        <v>0</v>
      </c>
      <c r="AE120" s="419">
        <v>0</v>
      </c>
      <c r="AF120" s="419">
        <v>0</v>
      </c>
      <c r="AG120" s="967">
        <v>0</v>
      </c>
      <c r="AH120" s="967">
        <v>0</v>
      </c>
    </row>
    <row r="121" spans="1:34" ht="12.75">
      <c r="A121" s="794" t="s">
        <v>252</v>
      </c>
      <c r="B121" s="115">
        <v>110572.87</v>
      </c>
      <c r="C121" s="116">
        <v>17217.05</v>
      </c>
      <c r="D121" s="115">
        <v>111895.29</v>
      </c>
      <c r="E121" s="116">
        <v>15565.2</v>
      </c>
      <c r="F121" s="115">
        <v>112563.38</v>
      </c>
      <c r="G121" s="116">
        <v>17144.58</v>
      </c>
      <c r="H121" s="115">
        <v>113379.56</v>
      </c>
      <c r="I121" s="116">
        <v>16525.46</v>
      </c>
      <c r="J121" s="115">
        <v>114233.61</v>
      </c>
      <c r="K121" s="116">
        <v>17010.9</v>
      </c>
      <c r="L121" s="115">
        <v>115032.57</v>
      </c>
      <c r="M121" s="116">
        <v>16388.2</v>
      </c>
      <c r="N121" s="810">
        <v>677677.28</v>
      </c>
      <c r="O121" s="811">
        <v>99851.39</v>
      </c>
      <c r="P121" s="115">
        <v>115976.17</v>
      </c>
      <c r="Q121" s="116">
        <v>16876.39</v>
      </c>
      <c r="R121" s="115">
        <v>116988.64</v>
      </c>
      <c r="S121" s="116">
        <v>16825</v>
      </c>
      <c r="T121" s="115">
        <v>117997.66</v>
      </c>
      <c r="U121" s="116">
        <v>16228.72</v>
      </c>
      <c r="V121" s="115">
        <v>118982.59</v>
      </c>
      <c r="W121" s="116">
        <v>16707.55</v>
      </c>
      <c r="X121" s="115">
        <v>120015.72</v>
      </c>
      <c r="Y121" s="116">
        <v>16111.7</v>
      </c>
      <c r="Z121" s="115">
        <v>121083.29</v>
      </c>
      <c r="AA121" s="116">
        <v>16591.17</v>
      </c>
      <c r="AB121" s="810">
        <v>1388721.35</v>
      </c>
      <c r="AC121" s="811">
        <v>199191.92</v>
      </c>
      <c r="AE121" s="419">
        <v>1388721.35</v>
      </c>
      <c r="AF121" s="419">
        <v>199191.92</v>
      </c>
      <c r="AG121" s="967">
        <v>0</v>
      </c>
      <c r="AH121" s="967">
        <v>0</v>
      </c>
    </row>
    <row r="122" spans="1:34" ht="12.75">
      <c r="A122" s="794" t="s">
        <v>11</v>
      </c>
      <c r="B122" s="115">
        <v>6871.35</v>
      </c>
      <c r="C122" s="116">
        <v>1069.93</v>
      </c>
      <c r="D122" s="115">
        <v>6953.53</v>
      </c>
      <c r="E122" s="116">
        <v>967.27</v>
      </c>
      <c r="F122" s="115">
        <v>6995.05</v>
      </c>
      <c r="G122" s="116">
        <v>1065.42</v>
      </c>
      <c r="H122" s="115">
        <v>7045.76</v>
      </c>
      <c r="I122" s="116">
        <v>1026.95</v>
      </c>
      <c r="J122" s="115">
        <v>7098.84</v>
      </c>
      <c r="K122" s="116">
        <v>1057.11</v>
      </c>
      <c r="L122" s="115">
        <v>7148.49</v>
      </c>
      <c r="M122" s="116">
        <v>1018.42</v>
      </c>
      <c r="N122" s="810">
        <v>42113.02</v>
      </c>
      <c r="O122" s="811">
        <v>6205.1</v>
      </c>
      <c r="P122" s="115">
        <v>7207.13</v>
      </c>
      <c r="Q122" s="116">
        <v>1048.75</v>
      </c>
      <c r="R122" s="115">
        <v>7270.05</v>
      </c>
      <c r="S122" s="116">
        <v>1045.56</v>
      </c>
      <c r="T122" s="115">
        <v>7332.75</v>
      </c>
      <c r="U122" s="116">
        <v>1008.51</v>
      </c>
      <c r="V122" s="115">
        <v>7393.96</v>
      </c>
      <c r="W122" s="116">
        <v>1038.26</v>
      </c>
      <c r="X122" s="115">
        <v>7458.16</v>
      </c>
      <c r="Y122" s="116">
        <v>1001.23</v>
      </c>
      <c r="Z122" s="115">
        <v>7524.5</v>
      </c>
      <c r="AA122" s="116">
        <v>1031.03</v>
      </c>
      <c r="AB122" s="810">
        <v>86299.57</v>
      </c>
      <c r="AC122" s="811">
        <v>12378.44</v>
      </c>
      <c r="AE122" s="419">
        <v>86299.57</v>
      </c>
      <c r="AF122" s="419">
        <v>12378.44</v>
      </c>
      <c r="AG122" s="967">
        <v>0</v>
      </c>
      <c r="AH122" s="967">
        <v>0</v>
      </c>
    </row>
    <row r="123" spans="1:34" ht="12.75">
      <c r="A123" s="814" t="s">
        <v>254</v>
      </c>
      <c r="B123" s="820">
        <v>178036.28</v>
      </c>
      <c r="C123" s="821">
        <v>4094.01</v>
      </c>
      <c r="D123" s="820">
        <v>171918.71</v>
      </c>
      <c r="E123" s="821">
        <v>3510.72</v>
      </c>
      <c r="F123" s="820">
        <v>177524.01</v>
      </c>
      <c r="G123" s="821">
        <v>3411.68</v>
      </c>
      <c r="H123" s="820">
        <v>175330.58</v>
      </c>
      <c r="I123" s="821">
        <v>2971.46</v>
      </c>
      <c r="J123" s="820">
        <v>177011.75</v>
      </c>
      <c r="K123" s="821">
        <v>2729.34</v>
      </c>
      <c r="L123" s="820">
        <v>174834.84</v>
      </c>
      <c r="M123" s="821">
        <v>2311.13</v>
      </c>
      <c r="N123" s="820">
        <v>1054656.17</v>
      </c>
      <c r="O123" s="821">
        <v>19028.34</v>
      </c>
      <c r="P123" s="820">
        <v>66949.56</v>
      </c>
      <c r="Q123" s="821">
        <v>2047</v>
      </c>
      <c r="R123" s="820">
        <v>66949.56</v>
      </c>
      <c r="S123" s="821">
        <v>1705.84</v>
      </c>
      <c r="T123" s="820">
        <v>66949.56</v>
      </c>
      <c r="U123" s="821">
        <v>1320.65</v>
      </c>
      <c r="V123" s="820">
        <v>66949.56</v>
      </c>
      <c r="W123" s="821">
        <v>1023.51</v>
      </c>
      <c r="X123" s="820">
        <v>66949.56</v>
      </c>
      <c r="Y123" s="821">
        <v>660.32</v>
      </c>
      <c r="Z123" s="820">
        <v>66949.56</v>
      </c>
      <c r="AA123" s="821">
        <v>2036511.25</v>
      </c>
      <c r="AB123" s="820">
        <v>1456353.53</v>
      </c>
      <c r="AC123" s="821">
        <v>2062296.91</v>
      </c>
      <c r="AE123" s="419">
        <v>1456353.53</v>
      </c>
      <c r="AF123" s="419">
        <v>2062296.91</v>
      </c>
      <c r="AG123" s="967">
        <v>0</v>
      </c>
      <c r="AH123" s="967">
        <v>0</v>
      </c>
    </row>
    <row r="124" spans="1:34" ht="12.75">
      <c r="A124" s="794" t="s">
        <v>250</v>
      </c>
      <c r="B124" s="115">
        <v>56295.49</v>
      </c>
      <c r="C124" s="116">
        <v>3442.51</v>
      </c>
      <c r="D124" s="115">
        <v>56295.48</v>
      </c>
      <c r="E124" s="116">
        <v>2952.04</v>
      </c>
      <c r="F124" s="115">
        <v>56295.49</v>
      </c>
      <c r="G124" s="116">
        <v>2868.76</v>
      </c>
      <c r="H124" s="115">
        <v>56295.48</v>
      </c>
      <c r="I124" s="116">
        <v>2498.59</v>
      </c>
      <c r="J124" s="115">
        <v>56295.49</v>
      </c>
      <c r="K124" s="116">
        <v>2295</v>
      </c>
      <c r="L124" s="115">
        <v>56295.48</v>
      </c>
      <c r="M124" s="116">
        <v>1943.35</v>
      </c>
      <c r="N124" s="810">
        <v>337772.91</v>
      </c>
      <c r="O124" s="811">
        <v>16000.25</v>
      </c>
      <c r="P124" s="115">
        <v>56295.48</v>
      </c>
      <c r="Q124" s="116">
        <v>1721.25</v>
      </c>
      <c r="R124" s="115">
        <v>56295.49</v>
      </c>
      <c r="S124" s="116">
        <v>1434.38</v>
      </c>
      <c r="T124" s="115">
        <v>56295.48</v>
      </c>
      <c r="U124" s="116">
        <v>1110.49</v>
      </c>
      <c r="V124" s="115">
        <v>56295.49</v>
      </c>
      <c r="W124" s="116">
        <v>860.63</v>
      </c>
      <c r="X124" s="115">
        <v>56295.48</v>
      </c>
      <c r="Y124" s="116">
        <v>555.24</v>
      </c>
      <c r="Z124" s="115">
        <v>56295.49</v>
      </c>
      <c r="AA124" s="116">
        <v>286.88</v>
      </c>
      <c r="AB124" s="810">
        <v>675545.82</v>
      </c>
      <c r="AC124" s="811">
        <v>21969.12</v>
      </c>
      <c r="AE124" s="419">
        <v>675545.82</v>
      </c>
      <c r="AF124" s="419">
        <v>21969.12</v>
      </c>
      <c r="AG124" s="967">
        <v>0</v>
      </c>
      <c r="AH124" s="967">
        <v>0</v>
      </c>
    </row>
    <row r="125" spans="1:34" ht="12.75">
      <c r="A125" s="794" t="s">
        <v>10</v>
      </c>
      <c r="B125" s="115">
        <v>10654.08</v>
      </c>
      <c r="C125" s="116">
        <v>651.5</v>
      </c>
      <c r="D125" s="115">
        <v>10654.07</v>
      </c>
      <c r="E125" s="116">
        <v>558.68</v>
      </c>
      <c r="F125" s="115">
        <v>10654.08</v>
      </c>
      <c r="G125" s="116">
        <v>542.92</v>
      </c>
      <c r="H125" s="115">
        <v>10654.07</v>
      </c>
      <c r="I125" s="116">
        <v>472.87</v>
      </c>
      <c r="J125" s="115">
        <v>10654.08</v>
      </c>
      <c r="K125" s="116">
        <v>434.34</v>
      </c>
      <c r="L125" s="115">
        <v>10654.07</v>
      </c>
      <c r="M125" s="116">
        <v>367.78</v>
      </c>
      <c r="N125" s="810">
        <v>63924.45</v>
      </c>
      <c r="O125" s="811">
        <v>3028.09</v>
      </c>
      <c r="P125" s="115">
        <v>10654.08</v>
      </c>
      <c r="Q125" s="116">
        <v>325.75</v>
      </c>
      <c r="R125" s="115">
        <v>10654.07</v>
      </c>
      <c r="S125" s="116">
        <v>271.46</v>
      </c>
      <c r="T125" s="115">
        <v>10654.08</v>
      </c>
      <c r="U125" s="116">
        <v>210.16</v>
      </c>
      <c r="V125" s="115">
        <v>10654.07</v>
      </c>
      <c r="W125" s="116">
        <v>162.88</v>
      </c>
      <c r="X125" s="115">
        <v>10654.08</v>
      </c>
      <c r="Y125" s="116">
        <v>105.08</v>
      </c>
      <c r="Z125" s="115">
        <v>10654.07</v>
      </c>
      <c r="AA125" s="116">
        <v>54.29</v>
      </c>
      <c r="AB125" s="810">
        <v>127848.9</v>
      </c>
      <c r="AC125" s="811">
        <v>4157.71</v>
      </c>
      <c r="AE125" s="419">
        <v>127848.9</v>
      </c>
      <c r="AF125" s="419">
        <v>4157.71</v>
      </c>
      <c r="AG125" s="967">
        <v>0</v>
      </c>
      <c r="AH125" s="967">
        <v>0</v>
      </c>
    </row>
    <row r="126" spans="1:34" ht="12.75">
      <c r="A126" s="794" t="s">
        <v>37</v>
      </c>
      <c r="B126" s="817">
        <v>111086.71</v>
      </c>
      <c r="C126" s="818">
        <v>0</v>
      </c>
      <c r="D126" s="817">
        <v>104969.16</v>
      </c>
      <c r="E126" s="818">
        <v>0</v>
      </c>
      <c r="F126" s="817">
        <v>110574.44</v>
      </c>
      <c r="G126" s="818">
        <v>0</v>
      </c>
      <c r="H126" s="817">
        <v>108381.03</v>
      </c>
      <c r="I126" s="818">
        <v>0</v>
      </c>
      <c r="J126" s="817">
        <v>110062.18</v>
      </c>
      <c r="K126" s="818">
        <v>0</v>
      </c>
      <c r="L126" s="817">
        <v>107885.29</v>
      </c>
      <c r="M126" s="818">
        <v>0</v>
      </c>
      <c r="N126" s="819">
        <v>652958.81</v>
      </c>
      <c r="O126" s="797">
        <v>0</v>
      </c>
      <c r="P126" s="817">
        <v>0</v>
      </c>
      <c r="Q126" s="818">
        <v>0</v>
      </c>
      <c r="R126" s="817">
        <v>0</v>
      </c>
      <c r="S126" s="818">
        <v>0</v>
      </c>
      <c r="T126" s="817">
        <v>0</v>
      </c>
      <c r="U126" s="818">
        <v>0</v>
      </c>
      <c r="V126" s="817">
        <v>0</v>
      </c>
      <c r="W126" s="818">
        <v>0</v>
      </c>
      <c r="X126" s="817">
        <v>0</v>
      </c>
      <c r="Y126" s="818">
        <v>0</v>
      </c>
      <c r="Z126" s="817">
        <v>0</v>
      </c>
      <c r="AA126" s="818">
        <v>2036170.08</v>
      </c>
      <c r="AB126" s="819">
        <v>652958.81</v>
      </c>
      <c r="AC126" s="797">
        <v>2036170.08</v>
      </c>
      <c r="AE126" s="419">
        <v>652958.81</v>
      </c>
      <c r="AF126" s="419">
        <v>2036170.08</v>
      </c>
      <c r="AG126" s="967">
        <v>0</v>
      </c>
      <c r="AH126" s="967">
        <v>0</v>
      </c>
    </row>
    <row r="127" spans="1:34" ht="12.75">
      <c r="A127" s="822" t="s">
        <v>8</v>
      </c>
      <c r="B127" s="817"/>
      <c r="C127" s="818"/>
      <c r="D127" s="817"/>
      <c r="E127" s="818"/>
      <c r="F127" s="817"/>
      <c r="G127" s="818"/>
      <c r="H127" s="817"/>
      <c r="I127" s="818"/>
      <c r="J127" s="817"/>
      <c r="K127" s="818"/>
      <c r="L127" s="817"/>
      <c r="M127" s="818"/>
      <c r="N127" s="819">
        <v>0</v>
      </c>
      <c r="O127" s="797">
        <v>0</v>
      </c>
      <c r="P127" s="817"/>
      <c r="Q127" s="818"/>
      <c r="R127" s="817"/>
      <c r="S127" s="818"/>
      <c r="T127" s="817"/>
      <c r="U127" s="818"/>
      <c r="V127" s="817"/>
      <c r="W127" s="818"/>
      <c r="X127" s="817"/>
      <c r="Y127" s="818"/>
      <c r="Z127" s="817"/>
      <c r="AA127" s="818"/>
      <c r="AB127" s="819">
        <v>0</v>
      </c>
      <c r="AC127" s="797">
        <v>0</v>
      </c>
      <c r="AE127" s="419">
        <v>0</v>
      </c>
      <c r="AF127" s="419">
        <v>0</v>
      </c>
      <c r="AG127" s="967">
        <v>0</v>
      </c>
      <c r="AH127" s="967">
        <v>0</v>
      </c>
    </row>
    <row r="128" spans="1:34" ht="12.75">
      <c r="A128" s="822" t="s">
        <v>11</v>
      </c>
      <c r="B128" s="817"/>
      <c r="C128" s="818"/>
      <c r="D128" s="817"/>
      <c r="E128" s="818"/>
      <c r="F128" s="817"/>
      <c r="G128" s="818"/>
      <c r="H128" s="817"/>
      <c r="I128" s="818"/>
      <c r="J128" s="817"/>
      <c r="K128" s="818"/>
      <c r="L128" s="817"/>
      <c r="M128" s="818"/>
      <c r="N128" s="819">
        <v>0</v>
      </c>
      <c r="O128" s="797">
        <v>0</v>
      </c>
      <c r="P128" s="817"/>
      <c r="Q128" s="818"/>
      <c r="R128" s="817"/>
      <c r="S128" s="818"/>
      <c r="T128" s="817"/>
      <c r="U128" s="818"/>
      <c r="V128" s="817"/>
      <c r="W128" s="818"/>
      <c r="X128" s="817"/>
      <c r="Y128" s="818"/>
      <c r="Z128" s="817"/>
      <c r="AA128" s="818"/>
      <c r="AB128" s="819">
        <v>0</v>
      </c>
      <c r="AC128" s="797">
        <v>0</v>
      </c>
      <c r="AE128" s="419">
        <v>0</v>
      </c>
      <c r="AF128" s="419">
        <v>0</v>
      </c>
      <c r="AG128" s="967">
        <v>0</v>
      </c>
      <c r="AH128" s="967">
        <v>0</v>
      </c>
    </row>
    <row r="129" spans="1:34" ht="12.75">
      <c r="A129" s="814" t="s">
        <v>460</v>
      </c>
      <c r="B129" s="820">
        <v>9836</v>
      </c>
      <c r="C129" s="821">
        <v>0</v>
      </c>
      <c r="D129" s="820">
        <v>9836</v>
      </c>
      <c r="E129" s="821">
        <v>0</v>
      </c>
      <c r="F129" s="820">
        <v>9836</v>
      </c>
      <c r="G129" s="821">
        <v>0</v>
      </c>
      <c r="H129" s="820">
        <v>9836</v>
      </c>
      <c r="I129" s="821">
        <v>0</v>
      </c>
      <c r="J129" s="820">
        <v>9836</v>
      </c>
      <c r="K129" s="821">
        <v>0</v>
      </c>
      <c r="L129" s="820">
        <v>9836</v>
      </c>
      <c r="M129" s="821">
        <v>0</v>
      </c>
      <c r="N129" s="820">
        <v>59016</v>
      </c>
      <c r="O129" s="821">
        <v>0</v>
      </c>
      <c r="P129" s="820">
        <v>9836</v>
      </c>
      <c r="Q129" s="821">
        <v>0</v>
      </c>
      <c r="R129" s="820">
        <v>9836</v>
      </c>
      <c r="S129" s="821">
        <v>0</v>
      </c>
      <c r="T129" s="820">
        <v>9836</v>
      </c>
      <c r="U129" s="821">
        <v>0</v>
      </c>
      <c r="V129" s="820">
        <v>9836</v>
      </c>
      <c r="W129" s="821">
        <v>0</v>
      </c>
      <c r="X129" s="820">
        <v>9836</v>
      </c>
      <c r="Y129" s="821">
        <v>0</v>
      </c>
      <c r="Z129" s="820">
        <v>9836</v>
      </c>
      <c r="AA129" s="821">
        <v>0</v>
      </c>
      <c r="AB129" s="820">
        <v>118032</v>
      </c>
      <c r="AC129" s="821">
        <v>0</v>
      </c>
      <c r="AE129" s="419">
        <v>118032</v>
      </c>
      <c r="AF129" s="419">
        <v>0</v>
      </c>
      <c r="AG129" s="967">
        <v>0</v>
      </c>
      <c r="AH129" s="967">
        <v>0</v>
      </c>
    </row>
    <row r="130" spans="1:34" ht="12.75">
      <c r="A130" s="822" t="s">
        <v>342</v>
      </c>
      <c r="B130" s="823">
        <v>9836</v>
      </c>
      <c r="C130" s="824"/>
      <c r="D130" s="823">
        <v>9836</v>
      </c>
      <c r="E130" s="824"/>
      <c r="F130" s="823">
        <v>9836</v>
      </c>
      <c r="G130" s="824"/>
      <c r="H130" s="823">
        <v>9836</v>
      </c>
      <c r="I130" s="824"/>
      <c r="J130" s="823">
        <v>9836</v>
      </c>
      <c r="K130" s="824"/>
      <c r="L130" s="823">
        <v>9836</v>
      </c>
      <c r="M130" s="824"/>
      <c r="N130" s="810">
        <v>59016</v>
      </c>
      <c r="O130" s="811">
        <v>0</v>
      </c>
      <c r="P130" s="823">
        <v>9836</v>
      </c>
      <c r="Q130" s="824"/>
      <c r="R130" s="823">
        <v>9836</v>
      </c>
      <c r="S130" s="824"/>
      <c r="T130" s="823">
        <v>9836</v>
      </c>
      <c r="U130" s="824"/>
      <c r="V130" s="823">
        <v>9836</v>
      </c>
      <c r="W130" s="824"/>
      <c r="X130" s="823">
        <v>9836</v>
      </c>
      <c r="Y130" s="824"/>
      <c r="Z130" s="823">
        <v>9836</v>
      </c>
      <c r="AA130" s="824"/>
      <c r="AB130" s="810">
        <v>118032</v>
      </c>
      <c r="AC130" s="811">
        <v>0</v>
      </c>
      <c r="AE130" s="419">
        <v>118032</v>
      </c>
      <c r="AF130" s="419">
        <v>0</v>
      </c>
      <c r="AG130" s="967">
        <v>0</v>
      </c>
      <c r="AH130" s="967">
        <v>0</v>
      </c>
    </row>
    <row r="131" spans="1:34" ht="12.75">
      <c r="A131" s="814" t="s">
        <v>348</v>
      </c>
      <c r="B131" s="117">
        <v>985562.61</v>
      </c>
      <c r="C131" s="118">
        <v>394769.02</v>
      </c>
      <c r="D131" s="117">
        <v>998261.54</v>
      </c>
      <c r="E131" s="118">
        <v>382070.11</v>
      </c>
      <c r="F131" s="117">
        <v>1011125.31</v>
      </c>
      <c r="G131" s="118">
        <v>369206.33</v>
      </c>
      <c r="H131" s="117">
        <v>1024156.09</v>
      </c>
      <c r="I131" s="118">
        <v>356175.55</v>
      </c>
      <c r="J131" s="117">
        <v>1037356.07</v>
      </c>
      <c r="K131" s="118">
        <v>342975.57</v>
      </c>
      <c r="L131" s="117">
        <v>1050727.44</v>
      </c>
      <c r="M131" s="118">
        <v>329604.21</v>
      </c>
      <c r="N131" s="117">
        <v>6107189.0600000005</v>
      </c>
      <c r="O131" s="118">
        <v>2174800.79</v>
      </c>
      <c r="P131" s="117">
        <v>890878.69</v>
      </c>
      <c r="Q131" s="118">
        <v>316059.18</v>
      </c>
      <c r="R131" s="117">
        <v>902260.24</v>
      </c>
      <c r="S131" s="118">
        <v>304677.62</v>
      </c>
      <c r="T131" s="117">
        <v>913788.46</v>
      </c>
      <c r="U131" s="118">
        <v>293149.4</v>
      </c>
      <c r="V131" s="117">
        <v>925465.25</v>
      </c>
      <c r="W131" s="118">
        <v>281472.63</v>
      </c>
      <c r="X131" s="117">
        <v>616170.98</v>
      </c>
      <c r="Y131" s="118">
        <v>269645.37</v>
      </c>
      <c r="Z131" s="117">
        <v>686470.45</v>
      </c>
      <c r="AA131" s="118">
        <v>292804.23</v>
      </c>
      <c r="AB131" s="117">
        <v>11042223.13</v>
      </c>
      <c r="AC131" s="118">
        <v>3932609.22</v>
      </c>
      <c r="AE131" s="419">
        <v>11042223.13</v>
      </c>
      <c r="AF131" s="419">
        <v>3932609.22</v>
      </c>
      <c r="AG131" s="967">
        <v>0</v>
      </c>
      <c r="AH131" s="967">
        <v>0</v>
      </c>
    </row>
    <row r="132" spans="1:34" ht="12.75">
      <c r="A132" s="794" t="s">
        <v>37</v>
      </c>
      <c r="B132" s="115">
        <v>159997.2</v>
      </c>
      <c r="C132" s="116">
        <v>13396.56</v>
      </c>
      <c r="D132" s="115">
        <v>162155.83</v>
      </c>
      <c r="E132" s="116">
        <v>11237.94</v>
      </c>
      <c r="F132" s="115">
        <v>164343.59</v>
      </c>
      <c r="G132" s="116">
        <v>9050.18</v>
      </c>
      <c r="H132" s="115">
        <v>166560.86</v>
      </c>
      <c r="I132" s="116">
        <v>6832.91</v>
      </c>
      <c r="J132" s="115">
        <v>168808.04</v>
      </c>
      <c r="K132" s="116">
        <v>4585.73</v>
      </c>
      <c r="L132" s="115">
        <v>171085.54</v>
      </c>
      <c r="M132" s="116">
        <v>2308.23</v>
      </c>
      <c r="N132" s="810">
        <v>992951.06</v>
      </c>
      <c r="O132" s="811">
        <v>47411.55</v>
      </c>
      <c r="P132" s="815"/>
      <c r="Q132" s="816"/>
      <c r="R132" s="815"/>
      <c r="S132" s="816"/>
      <c r="T132" s="815"/>
      <c r="U132" s="816"/>
      <c r="V132" s="815"/>
      <c r="W132" s="816"/>
      <c r="X132" s="815"/>
      <c r="Y132" s="816"/>
      <c r="Z132" s="815"/>
      <c r="AA132" s="816"/>
      <c r="AB132" s="810">
        <v>992951.06</v>
      </c>
      <c r="AC132" s="811">
        <v>47411.55</v>
      </c>
      <c r="AE132" s="419">
        <v>992951.06</v>
      </c>
      <c r="AF132" s="419">
        <v>47411.55</v>
      </c>
      <c r="AG132" s="967">
        <v>0</v>
      </c>
      <c r="AH132" s="967">
        <v>0</v>
      </c>
    </row>
    <row r="133" spans="1:34" ht="12.75">
      <c r="A133" s="794" t="s">
        <v>250</v>
      </c>
      <c r="B133" s="817">
        <v>103176.26</v>
      </c>
      <c r="C133" s="818">
        <v>114034.78</v>
      </c>
      <c r="D133" s="817">
        <v>104723.91</v>
      </c>
      <c r="E133" s="818">
        <v>112487.14</v>
      </c>
      <c r="F133" s="817">
        <v>106294.77</v>
      </c>
      <c r="G133" s="818">
        <v>110916.28</v>
      </c>
      <c r="H133" s="817">
        <v>107889.19</v>
      </c>
      <c r="I133" s="818">
        <v>109321.86</v>
      </c>
      <c r="J133" s="817">
        <v>109507.53</v>
      </c>
      <c r="K133" s="818">
        <v>107703.52</v>
      </c>
      <c r="L133" s="817">
        <v>111150.14</v>
      </c>
      <c r="M133" s="818">
        <v>106060.91</v>
      </c>
      <c r="N133" s="819">
        <v>642741.8</v>
      </c>
      <c r="O133" s="797">
        <v>660524.49</v>
      </c>
      <c r="P133" s="817">
        <v>112817.39</v>
      </c>
      <c r="Q133" s="818">
        <v>104393.66</v>
      </c>
      <c r="R133" s="817">
        <v>114509.65</v>
      </c>
      <c r="S133" s="818">
        <v>102701.4</v>
      </c>
      <c r="T133" s="817">
        <v>116227.3</v>
      </c>
      <c r="U133" s="818">
        <v>100983.75</v>
      </c>
      <c r="V133" s="817">
        <v>117970.71</v>
      </c>
      <c r="W133" s="818">
        <v>99240.34</v>
      </c>
      <c r="X133" s="817">
        <v>119740.27</v>
      </c>
      <c r="Y133" s="818">
        <v>97470.78</v>
      </c>
      <c r="Z133" s="817">
        <v>121536.37</v>
      </c>
      <c r="AA133" s="818">
        <v>95674.68</v>
      </c>
      <c r="AB133" s="819">
        <v>1345543.49</v>
      </c>
      <c r="AC133" s="797">
        <v>1260989.1</v>
      </c>
      <c r="AE133" s="419">
        <v>1345543.49</v>
      </c>
      <c r="AF133" s="419">
        <v>1260989.1</v>
      </c>
      <c r="AG133" s="967">
        <v>0</v>
      </c>
      <c r="AH133" s="967">
        <v>0</v>
      </c>
    </row>
    <row r="134" spans="1:34" ht="12.75">
      <c r="A134" s="794" t="s">
        <v>3</v>
      </c>
      <c r="B134" s="115">
        <v>283754.33</v>
      </c>
      <c r="C134" s="116">
        <v>37367.19</v>
      </c>
      <c r="D134" s="115">
        <v>287286.48</v>
      </c>
      <c r="E134" s="116">
        <v>33835.04</v>
      </c>
      <c r="F134" s="115">
        <v>290862.6</v>
      </c>
      <c r="G134" s="116">
        <v>30258.92</v>
      </c>
      <c r="H134" s="115">
        <v>294483.23</v>
      </c>
      <c r="I134" s="116">
        <v>26638.29</v>
      </c>
      <c r="J134" s="115">
        <v>298148.93</v>
      </c>
      <c r="K134" s="116">
        <v>22972.58</v>
      </c>
      <c r="L134" s="115">
        <v>301860.26</v>
      </c>
      <c r="M134" s="116">
        <v>19261.25</v>
      </c>
      <c r="N134" s="810">
        <v>1756395.83</v>
      </c>
      <c r="O134" s="811">
        <v>170333.27</v>
      </c>
      <c r="P134" s="115">
        <v>305617.8</v>
      </c>
      <c r="Q134" s="116">
        <v>15503.72</v>
      </c>
      <c r="R134" s="115">
        <v>309422.1</v>
      </c>
      <c r="S134" s="116">
        <v>11699.41</v>
      </c>
      <c r="T134" s="115">
        <v>313273.76</v>
      </c>
      <c r="U134" s="116">
        <v>7847.75</v>
      </c>
      <c r="V134" s="115">
        <v>317173.37</v>
      </c>
      <c r="W134" s="116">
        <v>3948.15</v>
      </c>
      <c r="X134" s="815"/>
      <c r="Y134" s="816"/>
      <c r="Z134" s="815"/>
      <c r="AA134" s="816"/>
      <c r="AB134" s="810">
        <v>3001882.86</v>
      </c>
      <c r="AC134" s="811">
        <v>209332.3</v>
      </c>
      <c r="AE134" s="419">
        <v>3001882.86</v>
      </c>
      <c r="AF134" s="419">
        <v>209332.3</v>
      </c>
      <c r="AG134" s="967">
        <v>0</v>
      </c>
      <c r="AH134" s="967">
        <v>0</v>
      </c>
    </row>
    <row r="135" spans="1:34" ht="12.75">
      <c r="A135" s="794" t="s">
        <v>93</v>
      </c>
      <c r="B135" s="115">
        <v>68076.78</v>
      </c>
      <c r="C135" s="116">
        <v>9264.45</v>
      </c>
      <c r="D135" s="115">
        <v>68748.22</v>
      </c>
      <c r="E135" s="116">
        <v>8593.01</v>
      </c>
      <c r="F135" s="115">
        <v>69426.28</v>
      </c>
      <c r="G135" s="116">
        <v>7914.94</v>
      </c>
      <c r="H135" s="115">
        <v>70111.03</v>
      </c>
      <c r="I135" s="116">
        <v>7230.19</v>
      </c>
      <c r="J135" s="115">
        <v>70802.54</v>
      </c>
      <c r="K135" s="116">
        <v>6538.68</v>
      </c>
      <c r="L135" s="115">
        <v>71500.87</v>
      </c>
      <c r="M135" s="116">
        <v>5840.36</v>
      </c>
      <c r="N135" s="810">
        <v>418665.72</v>
      </c>
      <c r="O135" s="811">
        <v>45381.63</v>
      </c>
      <c r="P135" s="115">
        <v>72206.08</v>
      </c>
      <c r="Q135" s="116">
        <v>5135.14</v>
      </c>
      <c r="R135" s="115">
        <v>72918.25</v>
      </c>
      <c r="S135" s="116">
        <v>4422.97</v>
      </c>
      <c r="T135" s="115">
        <v>73637.44</v>
      </c>
      <c r="U135" s="116">
        <v>3703.78</v>
      </c>
      <c r="V135" s="115">
        <v>74363.73</v>
      </c>
      <c r="W135" s="116">
        <v>2977.49</v>
      </c>
      <c r="X135" s="115">
        <v>75097.18</v>
      </c>
      <c r="Y135" s="116">
        <v>2244.04</v>
      </c>
      <c r="Z135" s="115">
        <v>75837.87</v>
      </c>
      <c r="AA135" s="116">
        <v>1503.36</v>
      </c>
      <c r="AB135" s="810">
        <v>862726.27</v>
      </c>
      <c r="AC135" s="811">
        <v>65368.41</v>
      </c>
      <c r="AE135" s="419">
        <v>862726.27</v>
      </c>
      <c r="AF135" s="419">
        <v>65368.41</v>
      </c>
      <c r="AG135" s="967">
        <v>0</v>
      </c>
      <c r="AH135" s="967">
        <v>0</v>
      </c>
    </row>
    <row r="136" spans="1:34" ht="12.75">
      <c r="A136" s="794" t="s">
        <v>229</v>
      </c>
      <c r="B136" s="115">
        <v>163108.02</v>
      </c>
      <c r="C136" s="116">
        <v>132891.56</v>
      </c>
      <c r="D136" s="115">
        <v>165189.35</v>
      </c>
      <c r="E136" s="116">
        <v>130810.24</v>
      </c>
      <c r="F136" s="115">
        <v>167297.23</v>
      </c>
      <c r="G136" s="116">
        <v>128702.35</v>
      </c>
      <c r="H136" s="115">
        <v>169432.02</v>
      </c>
      <c r="I136" s="116">
        <v>126567.57</v>
      </c>
      <c r="J136" s="115">
        <v>171594.04</v>
      </c>
      <c r="K136" s="116">
        <v>124405.55</v>
      </c>
      <c r="L136" s="115">
        <v>173783.65</v>
      </c>
      <c r="M136" s="116">
        <v>122215.94</v>
      </c>
      <c r="N136" s="810">
        <v>1010404.31</v>
      </c>
      <c r="O136" s="811">
        <v>765593.21</v>
      </c>
      <c r="P136" s="115">
        <v>176001.2</v>
      </c>
      <c r="Q136" s="116">
        <v>119998.38</v>
      </c>
      <c r="R136" s="115">
        <v>178247.05</v>
      </c>
      <c r="S136" s="116">
        <v>117752.54</v>
      </c>
      <c r="T136" s="115">
        <v>180521.56</v>
      </c>
      <c r="U136" s="116">
        <v>115478.03</v>
      </c>
      <c r="V136" s="115">
        <v>182825.09</v>
      </c>
      <c r="W136" s="116">
        <v>113174.5</v>
      </c>
      <c r="X136" s="115">
        <v>185158.01</v>
      </c>
      <c r="Y136" s="116">
        <v>110841.57</v>
      </c>
      <c r="Z136" s="115">
        <v>187520.7</v>
      </c>
      <c r="AA136" s="116">
        <v>108478.88</v>
      </c>
      <c r="AB136" s="810">
        <v>2100677.92</v>
      </c>
      <c r="AC136" s="811">
        <v>1451317.11</v>
      </c>
      <c r="AE136" s="419">
        <v>2100677.92</v>
      </c>
      <c r="AF136" s="419">
        <v>1451317.11</v>
      </c>
      <c r="AG136" s="967">
        <v>0</v>
      </c>
      <c r="AH136" s="967">
        <v>0</v>
      </c>
    </row>
    <row r="137" spans="1:34" ht="12.75">
      <c r="A137" s="794" t="s">
        <v>4</v>
      </c>
      <c r="B137" s="115">
        <v>121388.67</v>
      </c>
      <c r="C137" s="116">
        <v>36817.98</v>
      </c>
      <c r="D137" s="115">
        <v>123007.19</v>
      </c>
      <c r="E137" s="116">
        <v>35199.46</v>
      </c>
      <c r="F137" s="115">
        <v>124647.28</v>
      </c>
      <c r="G137" s="116">
        <v>33559.37</v>
      </c>
      <c r="H137" s="115">
        <v>126309.24</v>
      </c>
      <c r="I137" s="116">
        <v>31897.4</v>
      </c>
      <c r="J137" s="115">
        <v>127993.37</v>
      </c>
      <c r="K137" s="116">
        <v>30213.28</v>
      </c>
      <c r="L137" s="115">
        <v>129699.95</v>
      </c>
      <c r="M137" s="116">
        <v>28506.7</v>
      </c>
      <c r="N137" s="810">
        <v>753045.7</v>
      </c>
      <c r="O137" s="811">
        <v>196194.19</v>
      </c>
      <c r="P137" s="290">
        <v>131429.28</v>
      </c>
      <c r="Q137" s="291">
        <v>26777.37</v>
      </c>
      <c r="R137" s="290">
        <v>133181.67</v>
      </c>
      <c r="S137" s="291">
        <v>25024.98</v>
      </c>
      <c r="T137" s="290">
        <v>134957.42</v>
      </c>
      <c r="U137" s="291">
        <v>23249.22</v>
      </c>
      <c r="V137" s="290">
        <v>136756.86</v>
      </c>
      <c r="W137" s="291">
        <v>21449.79</v>
      </c>
      <c r="X137" s="290">
        <v>138580.28</v>
      </c>
      <c r="Y137" s="291">
        <v>19626.37</v>
      </c>
      <c r="Z137" s="290">
        <v>140428.02</v>
      </c>
      <c r="AA137" s="291">
        <v>17778.63</v>
      </c>
      <c r="AB137" s="810">
        <v>1568379.23</v>
      </c>
      <c r="AC137" s="811">
        <v>330100.55</v>
      </c>
      <c r="AE137" s="419">
        <v>1568379.23</v>
      </c>
      <c r="AF137" s="419">
        <v>330100.55</v>
      </c>
      <c r="AG137" s="967">
        <v>0</v>
      </c>
      <c r="AH137" s="967">
        <v>0</v>
      </c>
    </row>
    <row r="138" spans="1:34" ht="12.75">
      <c r="A138" s="794" t="s">
        <v>10</v>
      </c>
      <c r="B138" s="115">
        <v>86061.35</v>
      </c>
      <c r="C138" s="116">
        <v>50996.5</v>
      </c>
      <c r="D138" s="115">
        <v>87150.56</v>
      </c>
      <c r="E138" s="116">
        <v>49907.28</v>
      </c>
      <c r="F138" s="115">
        <v>88253.56</v>
      </c>
      <c r="G138" s="116">
        <v>48804.29</v>
      </c>
      <c r="H138" s="115">
        <v>89370.52</v>
      </c>
      <c r="I138" s="116">
        <v>47687.33</v>
      </c>
      <c r="J138" s="115">
        <v>90501.62</v>
      </c>
      <c r="K138" s="116">
        <v>46556.23</v>
      </c>
      <c r="L138" s="115">
        <v>91647.03</v>
      </c>
      <c r="M138" s="116">
        <v>45410.82</v>
      </c>
      <c r="N138" s="810">
        <v>532984.64</v>
      </c>
      <c r="O138" s="811">
        <v>289362.45</v>
      </c>
      <c r="P138" s="115">
        <v>92806.94</v>
      </c>
      <c r="Q138" s="116">
        <v>44250.91</v>
      </c>
      <c r="R138" s="115">
        <v>93981.52</v>
      </c>
      <c r="S138" s="116">
        <v>43076.32</v>
      </c>
      <c r="T138" s="115">
        <v>95170.98</v>
      </c>
      <c r="U138" s="116">
        <v>41886.87</v>
      </c>
      <c r="V138" s="115">
        <v>96375.49</v>
      </c>
      <c r="W138" s="116">
        <v>40682.36</v>
      </c>
      <c r="X138" s="115">
        <v>97595.24</v>
      </c>
      <c r="Y138" s="116">
        <v>39462.61</v>
      </c>
      <c r="Z138" s="115">
        <v>98830.43</v>
      </c>
      <c r="AA138" s="116">
        <v>38227.42</v>
      </c>
      <c r="AB138" s="810">
        <v>1107745.24</v>
      </c>
      <c r="AC138" s="811">
        <v>536948.94</v>
      </c>
      <c r="AE138" s="419">
        <v>1107745.24</v>
      </c>
      <c r="AF138" s="419">
        <v>536948.94</v>
      </c>
      <c r="AG138" s="967">
        <v>0</v>
      </c>
      <c r="AH138" s="967">
        <v>0</v>
      </c>
    </row>
    <row r="139" spans="1:34" s="712" customFormat="1" ht="9.75">
      <c r="A139" s="814" t="s">
        <v>487</v>
      </c>
      <c r="B139" s="117">
        <v>0</v>
      </c>
      <c r="C139" s="118">
        <v>0</v>
      </c>
      <c r="D139" s="117">
        <v>0</v>
      </c>
      <c r="E139" s="118">
        <v>0</v>
      </c>
      <c r="F139" s="117">
        <v>0</v>
      </c>
      <c r="G139" s="118">
        <v>0</v>
      </c>
      <c r="H139" s="117">
        <v>0</v>
      </c>
      <c r="I139" s="118">
        <v>0</v>
      </c>
      <c r="J139" s="117">
        <v>0</v>
      </c>
      <c r="K139" s="118">
        <v>0</v>
      </c>
      <c r="L139" s="117">
        <v>0</v>
      </c>
      <c r="M139" s="118">
        <v>0</v>
      </c>
      <c r="N139" s="117">
        <v>0</v>
      </c>
      <c r="O139" s="118">
        <v>0</v>
      </c>
      <c r="P139" s="117">
        <v>0</v>
      </c>
      <c r="Q139" s="118">
        <v>0</v>
      </c>
      <c r="R139" s="117">
        <v>0</v>
      </c>
      <c r="S139" s="118">
        <v>0</v>
      </c>
      <c r="T139" s="117">
        <v>0</v>
      </c>
      <c r="U139" s="118">
        <v>0</v>
      </c>
      <c r="V139" s="117">
        <v>0</v>
      </c>
      <c r="W139" s="118">
        <v>0</v>
      </c>
      <c r="X139" s="117">
        <v>0</v>
      </c>
      <c r="Y139" s="118">
        <v>0</v>
      </c>
      <c r="Z139" s="117">
        <v>62317.06</v>
      </c>
      <c r="AA139" s="118">
        <v>31141.26</v>
      </c>
      <c r="AB139" s="117">
        <v>62317.06</v>
      </c>
      <c r="AC139" s="118">
        <v>31141.26</v>
      </c>
      <c r="AE139" s="1003">
        <v>62317.06</v>
      </c>
      <c r="AF139" s="1003">
        <v>31141.26</v>
      </c>
      <c r="AG139" s="1004">
        <v>0</v>
      </c>
      <c r="AH139" s="1004">
        <v>0</v>
      </c>
    </row>
    <row r="140" spans="1:34" s="712" customFormat="1" ht="9.75">
      <c r="A140" s="794" t="s">
        <v>1</v>
      </c>
      <c r="B140" s="115"/>
      <c r="C140" s="116"/>
      <c r="D140" s="115"/>
      <c r="E140" s="116"/>
      <c r="F140" s="115"/>
      <c r="G140" s="116"/>
      <c r="H140" s="115"/>
      <c r="I140" s="116"/>
      <c r="J140" s="115"/>
      <c r="K140" s="116"/>
      <c r="L140" s="115"/>
      <c r="M140" s="116"/>
      <c r="N140" s="810">
        <v>0</v>
      </c>
      <c r="O140" s="811">
        <v>0</v>
      </c>
      <c r="P140" s="115"/>
      <c r="Q140" s="116"/>
      <c r="R140" s="115"/>
      <c r="S140" s="116"/>
      <c r="T140" s="115"/>
      <c r="U140" s="116"/>
      <c r="V140" s="115"/>
      <c r="W140" s="116"/>
      <c r="X140" s="115"/>
      <c r="Y140" s="116"/>
      <c r="Z140" s="115"/>
      <c r="AA140" s="116"/>
      <c r="AB140" s="810">
        <v>0</v>
      </c>
      <c r="AC140" s="811">
        <v>0</v>
      </c>
      <c r="AE140" s="1003">
        <v>0</v>
      </c>
      <c r="AF140" s="1003">
        <v>0</v>
      </c>
      <c r="AG140" s="1004">
        <v>0</v>
      </c>
      <c r="AH140" s="1004">
        <v>0</v>
      </c>
    </row>
    <row r="141" spans="1:34" s="712" customFormat="1" ht="9.75">
      <c r="A141" s="794" t="s">
        <v>251</v>
      </c>
      <c r="B141" s="115"/>
      <c r="C141" s="116"/>
      <c r="D141" s="115"/>
      <c r="E141" s="116"/>
      <c r="F141" s="115"/>
      <c r="G141" s="116"/>
      <c r="H141" s="115"/>
      <c r="I141" s="116"/>
      <c r="J141" s="115"/>
      <c r="K141" s="116"/>
      <c r="L141" s="115"/>
      <c r="M141" s="116"/>
      <c r="N141" s="810">
        <v>0</v>
      </c>
      <c r="O141" s="811">
        <v>0</v>
      </c>
      <c r="P141" s="115"/>
      <c r="Q141" s="116"/>
      <c r="R141" s="115"/>
      <c r="S141" s="116"/>
      <c r="T141" s="115"/>
      <c r="U141" s="116"/>
      <c r="V141" s="115"/>
      <c r="W141" s="116"/>
      <c r="X141" s="115"/>
      <c r="Y141" s="116"/>
      <c r="Z141" s="115"/>
      <c r="AA141" s="116"/>
      <c r="AB141" s="810">
        <v>0</v>
      </c>
      <c r="AC141" s="811">
        <v>0</v>
      </c>
      <c r="AD141" s="1003"/>
      <c r="AE141" s="1003">
        <v>0</v>
      </c>
      <c r="AF141" s="1003">
        <v>0</v>
      </c>
      <c r="AG141" s="1004">
        <v>0</v>
      </c>
      <c r="AH141" s="1004">
        <v>0</v>
      </c>
    </row>
    <row r="142" spans="1:34" s="712" customFormat="1" ht="9.75">
      <c r="A142" s="794" t="s">
        <v>13</v>
      </c>
      <c r="B142" s="115"/>
      <c r="C142" s="116"/>
      <c r="D142" s="115"/>
      <c r="E142" s="116"/>
      <c r="F142" s="115"/>
      <c r="G142" s="116"/>
      <c r="H142" s="115"/>
      <c r="I142" s="116"/>
      <c r="J142" s="115"/>
      <c r="K142" s="116"/>
      <c r="L142" s="115"/>
      <c r="M142" s="116"/>
      <c r="N142" s="810">
        <v>0</v>
      </c>
      <c r="O142" s="811">
        <v>0</v>
      </c>
      <c r="P142" s="115"/>
      <c r="Q142" s="116"/>
      <c r="R142" s="115"/>
      <c r="S142" s="116"/>
      <c r="T142" s="115"/>
      <c r="U142" s="116"/>
      <c r="V142" s="115"/>
      <c r="W142" s="116"/>
      <c r="X142" s="115"/>
      <c r="Y142" s="116"/>
      <c r="Z142" s="115"/>
      <c r="AA142" s="116"/>
      <c r="AB142" s="810">
        <v>0</v>
      </c>
      <c r="AC142" s="811">
        <v>0</v>
      </c>
      <c r="AD142" s="1003"/>
      <c r="AE142" s="1003">
        <v>0</v>
      </c>
      <c r="AF142" s="1003">
        <v>0</v>
      </c>
      <c r="AG142" s="1004">
        <v>0</v>
      </c>
      <c r="AH142" s="1004">
        <v>0</v>
      </c>
    </row>
    <row r="143" spans="1:34" s="712" customFormat="1" ht="9.75">
      <c r="A143" s="794" t="s">
        <v>3</v>
      </c>
      <c r="B143" s="115"/>
      <c r="C143" s="116"/>
      <c r="D143" s="115"/>
      <c r="E143" s="116"/>
      <c r="F143" s="115"/>
      <c r="G143" s="116"/>
      <c r="H143" s="115"/>
      <c r="I143" s="116"/>
      <c r="J143" s="115"/>
      <c r="K143" s="116"/>
      <c r="L143" s="115"/>
      <c r="M143" s="116"/>
      <c r="N143" s="810">
        <v>0</v>
      </c>
      <c r="O143" s="811">
        <v>0</v>
      </c>
      <c r="P143" s="115"/>
      <c r="Q143" s="116"/>
      <c r="R143" s="115"/>
      <c r="S143" s="116"/>
      <c r="T143" s="115"/>
      <c r="U143" s="116"/>
      <c r="V143" s="115"/>
      <c r="W143" s="116"/>
      <c r="X143" s="115"/>
      <c r="Y143" s="116"/>
      <c r="Z143" s="817">
        <v>62317.06</v>
      </c>
      <c r="AA143" s="818">
        <v>31141.26</v>
      </c>
      <c r="AB143" s="810">
        <v>62317.06</v>
      </c>
      <c r="AC143" s="811">
        <v>31141.26</v>
      </c>
      <c r="AE143" s="1003">
        <v>62317.06</v>
      </c>
      <c r="AF143" s="1003">
        <v>31141.26</v>
      </c>
      <c r="AG143" s="1004">
        <v>0</v>
      </c>
      <c r="AH143" s="1004">
        <v>0</v>
      </c>
    </row>
    <row r="144" spans="1:34" s="712" customFormat="1" ht="9.75">
      <c r="A144" s="794" t="s">
        <v>7</v>
      </c>
      <c r="B144" s="115"/>
      <c r="C144" s="116"/>
      <c r="D144" s="115"/>
      <c r="E144" s="116"/>
      <c r="F144" s="115"/>
      <c r="G144" s="116"/>
      <c r="H144" s="115"/>
      <c r="I144" s="116"/>
      <c r="J144" s="115"/>
      <c r="K144" s="116"/>
      <c r="L144" s="115"/>
      <c r="M144" s="116"/>
      <c r="N144" s="810">
        <v>0</v>
      </c>
      <c r="O144" s="811">
        <v>0</v>
      </c>
      <c r="P144" s="115"/>
      <c r="Q144" s="116"/>
      <c r="R144" s="115"/>
      <c r="S144" s="116"/>
      <c r="T144" s="115"/>
      <c r="U144" s="116"/>
      <c r="V144" s="115"/>
      <c r="W144" s="116"/>
      <c r="X144" s="115"/>
      <c r="Y144" s="116"/>
      <c r="Z144" s="115"/>
      <c r="AA144" s="116"/>
      <c r="AB144" s="810">
        <v>0</v>
      </c>
      <c r="AC144" s="811">
        <v>0</v>
      </c>
      <c r="AE144" s="1003">
        <v>0</v>
      </c>
      <c r="AF144" s="1003">
        <v>0</v>
      </c>
      <c r="AG144" s="1004">
        <v>0</v>
      </c>
      <c r="AH144" s="1004">
        <v>0</v>
      </c>
    </row>
    <row r="145" spans="1:34" s="712" customFormat="1" ht="9.75">
      <c r="A145" s="794" t="s">
        <v>4</v>
      </c>
      <c r="B145" s="115"/>
      <c r="C145" s="116"/>
      <c r="D145" s="115"/>
      <c r="E145" s="116"/>
      <c r="F145" s="115"/>
      <c r="G145" s="116"/>
      <c r="H145" s="115"/>
      <c r="I145" s="116"/>
      <c r="J145" s="115"/>
      <c r="K145" s="116"/>
      <c r="L145" s="115"/>
      <c r="M145" s="116"/>
      <c r="N145" s="810">
        <v>0</v>
      </c>
      <c r="O145" s="811">
        <v>0</v>
      </c>
      <c r="P145" s="115"/>
      <c r="Q145" s="116"/>
      <c r="R145" s="115"/>
      <c r="S145" s="116"/>
      <c r="T145" s="115"/>
      <c r="U145" s="116"/>
      <c r="V145" s="115"/>
      <c r="W145" s="116"/>
      <c r="X145" s="115"/>
      <c r="Y145" s="116"/>
      <c r="Z145" s="115"/>
      <c r="AA145" s="116"/>
      <c r="AB145" s="810">
        <v>0</v>
      </c>
      <c r="AC145" s="811">
        <v>0</v>
      </c>
      <c r="AE145" s="1003">
        <v>0</v>
      </c>
      <c r="AF145" s="1003">
        <v>0</v>
      </c>
      <c r="AG145" s="1004">
        <v>0</v>
      </c>
      <c r="AH145" s="1004">
        <v>0</v>
      </c>
    </row>
    <row r="146" spans="1:34" s="712" customFormat="1" ht="9.75">
      <c r="A146" s="814" t="s">
        <v>314</v>
      </c>
      <c r="B146" s="117">
        <v>1401799.05</v>
      </c>
      <c r="C146" s="118">
        <v>811377.92</v>
      </c>
      <c r="D146" s="117">
        <v>75861.26</v>
      </c>
      <c r="E146" s="118">
        <v>46964.83</v>
      </c>
      <c r="F146" s="117">
        <v>260147.73</v>
      </c>
      <c r="G146" s="118">
        <v>242086.37</v>
      </c>
      <c r="H146" s="117">
        <v>77420.2</v>
      </c>
      <c r="I146" s="118">
        <v>45405.9</v>
      </c>
      <c r="J146" s="117">
        <v>78212.5</v>
      </c>
      <c r="K146" s="118">
        <v>44613.59</v>
      </c>
      <c r="L146" s="117">
        <v>79013.5</v>
      </c>
      <c r="M146" s="118">
        <v>43812.6</v>
      </c>
      <c r="N146" s="117">
        <v>1972454.24</v>
      </c>
      <c r="O146" s="118">
        <v>1234261.21</v>
      </c>
      <c r="P146" s="117">
        <v>1475267.78</v>
      </c>
      <c r="Q146" s="118">
        <v>886573.57</v>
      </c>
      <c r="R146" s="117">
        <v>80641.96</v>
      </c>
      <c r="S146" s="118">
        <v>200759.48</v>
      </c>
      <c r="T146" s="117">
        <v>280404.98</v>
      </c>
      <c r="U146" s="118">
        <v>370493.48</v>
      </c>
      <c r="V146" s="117">
        <v>82306.41</v>
      </c>
      <c r="W146" s="118">
        <v>199095.03</v>
      </c>
      <c r="X146" s="117">
        <v>83152.39</v>
      </c>
      <c r="Y146" s="118">
        <v>183382.6</v>
      </c>
      <c r="Z146" s="117">
        <v>84007.69</v>
      </c>
      <c r="AA146" s="118">
        <v>187482.78</v>
      </c>
      <c r="AB146" s="117">
        <v>4058235.45</v>
      </c>
      <c r="AC146" s="118">
        <v>3262048.15</v>
      </c>
      <c r="AE146" s="1003">
        <v>4058235.45</v>
      </c>
      <c r="AF146" s="1003">
        <v>3262048.15</v>
      </c>
      <c r="AG146" s="1004">
        <v>0</v>
      </c>
      <c r="AH146" s="1004">
        <v>0</v>
      </c>
    </row>
    <row r="147" spans="1:34" s="1" customFormat="1" ht="12.75">
      <c r="A147" s="794" t="s">
        <v>344</v>
      </c>
      <c r="B147" s="115">
        <v>1326704.62</v>
      </c>
      <c r="C147" s="116">
        <v>763646.26</v>
      </c>
      <c r="D147" s="808"/>
      <c r="E147" s="809"/>
      <c r="F147" s="808"/>
      <c r="G147" s="809"/>
      <c r="H147" s="808"/>
      <c r="I147" s="809"/>
      <c r="J147" s="808"/>
      <c r="K147" s="809"/>
      <c r="L147" s="808"/>
      <c r="M147" s="809"/>
      <c r="N147" s="810">
        <v>1326704.62</v>
      </c>
      <c r="O147" s="811">
        <v>763646.26</v>
      </c>
      <c r="P147" s="115">
        <v>1395444.5</v>
      </c>
      <c r="Q147" s="116">
        <v>694906.37</v>
      </c>
      <c r="R147" s="808"/>
      <c r="S147" s="809"/>
      <c r="T147" s="808"/>
      <c r="U147" s="809"/>
      <c r="V147" s="808"/>
      <c r="W147" s="809"/>
      <c r="X147" s="808"/>
      <c r="Y147" s="809"/>
      <c r="Z147" s="808"/>
      <c r="AA147" s="809"/>
      <c r="AB147" s="810">
        <v>2722149.12</v>
      </c>
      <c r="AC147" s="811">
        <v>1458552.63</v>
      </c>
      <c r="AE147" s="419">
        <v>2722149.12</v>
      </c>
      <c r="AF147" s="419">
        <v>1458552.63</v>
      </c>
      <c r="AG147" s="967">
        <v>0</v>
      </c>
      <c r="AH147" s="967">
        <v>0</v>
      </c>
    </row>
    <row r="148" spans="1:34" s="1" customFormat="1" ht="12.75">
      <c r="A148" s="794" t="s">
        <v>346</v>
      </c>
      <c r="B148" s="115">
        <v>37136.39</v>
      </c>
      <c r="C148" s="116">
        <v>19705.82</v>
      </c>
      <c r="D148" s="115">
        <v>37618.53</v>
      </c>
      <c r="E148" s="116">
        <v>19223.68</v>
      </c>
      <c r="F148" s="115">
        <v>38106.94</v>
      </c>
      <c r="G148" s="116">
        <v>18735.28</v>
      </c>
      <c r="H148" s="115">
        <v>38601.68</v>
      </c>
      <c r="I148" s="116">
        <v>18240.54</v>
      </c>
      <c r="J148" s="115">
        <v>39102.84</v>
      </c>
      <c r="K148" s="116">
        <v>17739.37</v>
      </c>
      <c r="L148" s="115">
        <v>39610.52</v>
      </c>
      <c r="M148" s="116">
        <v>17231.7</v>
      </c>
      <c r="N148" s="810">
        <v>230176.9</v>
      </c>
      <c r="O148" s="811">
        <v>110876.39</v>
      </c>
      <c r="P148" s="115">
        <v>40124.78</v>
      </c>
      <c r="Q148" s="116">
        <v>16717.44</v>
      </c>
      <c r="R148" s="115">
        <v>40645.72</v>
      </c>
      <c r="S148" s="116">
        <v>16196.5</v>
      </c>
      <c r="T148" s="115">
        <v>41173.42</v>
      </c>
      <c r="U148" s="116">
        <v>15668.79</v>
      </c>
      <c r="V148" s="115">
        <v>41707.98</v>
      </c>
      <c r="W148" s="116">
        <v>15134.24</v>
      </c>
      <c r="X148" s="115">
        <v>42249.47</v>
      </c>
      <c r="Y148" s="116">
        <v>14592.74</v>
      </c>
      <c r="Z148" s="115">
        <v>42798</v>
      </c>
      <c r="AA148" s="116">
        <v>14044.22</v>
      </c>
      <c r="AB148" s="810">
        <v>478876.27</v>
      </c>
      <c r="AC148" s="811">
        <v>203230.32</v>
      </c>
      <c r="AE148" s="419">
        <v>478876.27</v>
      </c>
      <c r="AF148" s="419">
        <v>203230.32</v>
      </c>
      <c r="AG148" s="967">
        <v>0</v>
      </c>
      <c r="AH148" s="967">
        <v>0</v>
      </c>
    </row>
    <row r="149" spans="1:34" s="1" customFormat="1" ht="12.75">
      <c r="A149" s="794" t="s">
        <v>343</v>
      </c>
      <c r="B149" s="115">
        <v>37958.04</v>
      </c>
      <c r="C149" s="116">
        <v>28025.84</v>
      </c>
      <c r="D149" s="115">
        <v>38242.73</v>
      </c>
      <c r="E149" s="116">
        <v>27741.15</v>
      </c>
      <c r="F149" s="115">
        <v>38529.55</v>
      </c>
      <c r="G149" s="116">
        <v>27454.33</v>
      </c>
      <c r="H149" s="115">
        <v>38818.52</v>
      </c>
      <c r="I149" s="116">
        <v>27165.36</v>
      </c>
      <c r="J149" s="115">
        <v>39109.66</v>
      </c>
      <c r="K149" s="116">
        <v>26874.22</v>
      </c>
      <c r="L149" s="115">
        <v>39402.98</v>
      </c>
      <c r="M149" s="116">
        <v>26580.9</v>
      </c>
      <c r="N149" s="810">
        <v>232061.48</v>
      </c>
      <c r="O149" s="811">
        <v>163841.8</v>
      </c>
      <c r="P149" s="115">
        <v>39698.5</v>
      </c>
      <c r="Q149" s="116">
        <v>26285.38</v>
      </c>
      <c r="R149" s="115">
        <v>39996.24</v>
      </c>
      <c r="S149" s="116">
        <v>25987.64</v>
      </c>
      <c r="T149" s="115">
        <v>40296.21</v>
      </c>
      <c r="U149" s="116">
        <v>25687.67</v>
      </c>
      <c r="V149" s="115">
        <v>40598.43</v>
      </c>
      <c r="W149" s="116">
        <v>25385.45</v>
      </c>
      <c r="X149" s="115">
        <v>40902.92</v>
      </c>
      <c r="Y149" s="116">
        <v>25080.96</v>
      </c>
      <c r="Z149" s="115">
        <v>41209.69</v>
      </c>
      <c r="AA149" s="116">
        <v>24774.18</v>
      </c>
      <c r="AB149" s="810">
        <v>474763.47</v>
      </c>
      <c r="AC149" s="811">
        <v>317043.08</v>
      </c>
      <c r="AE149" s="419">
        <v>474763.47</v>
      </c>
      <c r="AF149" s="419">
        <v>317043.08</v>
      </c>
      <c r="AG149" s="967">
        <v>0</v>
      </c>
      <c r="AH149" s="967">
        <v>0</v>
      </c>
    </row>
    <row r="150" spans="1:34" s="1" customFormat="1" ht="12.75">
      <c r="A150" s="794" t="s">
        <v>482</v>
      </c>
      <c r="B150" s="115"/>
      <c r="C150" s="116"/>
      <c r="D150" s="115"/>
      <c r="E150" s="116"/>
      <c r="F150" s="115"/>
      <c r="G150" s="116"/>
      <c r="H150" s="115"/>
      <c r="I150" s="116"/>
      <c r="J150" s="115"/>
      <c r="K150" s="116"/>
      <c r="L150" s="115"/>
      <c r="M150" s="116"/>
      <c r="N150" s="810">
        <v>0</v>
      </c>
      <c r="O150" s="811">
        <v>0</v>
      </c>
      <c r="P150" s="115"/>
      <c r="Q150" s="116">
        <v>148664.38</v>
      </c>
      <c r="R150" s="115"/>
      <c r="S150" s="116">
        <v>158575.34</v>
      </c>
      <c r="T150" s="115"/>
      <c r="U150" s="116">
        <v>148664.38</v>
      </c>
      <c r="V150" s="115"/>
      <c r="W150" s="116">
        <v>158575.34</v>
      </c>
      <c r="X150" s="115"/>
      <c r="Y150" s="116">
        <v>143708.9</v>
      </c>
      <c r="Z150" s="115"/>
      <c r="AA150" s="116">
        <v>148664.38</v>
      </c>
      <c r="AB150" s="810">
        <v>0</v>
      </c>
      <c r="AC150" s="811">
        <v>906852.72</v>
      </c>
      <c r="AD150" s="613"/>
      <c r="AE150" s="419">
        <v>0</v>
      </c>
      <c r="AF150" s="419">
        <v>906852.72</v>
      </c>
      <c r="AG150" s="967">
        <v>0</v>
      </c>
      <c r="AH150" s="967">
        <v>0</v>
      </c>
    </row>
    <row r="151" spans="1:34" s="1" customFormat="1" ht="13.5" thickBot="1">
      <c r="A151" s="794" t="s">
        <v>355</v>
      </c>
      <c r="B151" s="115"/>
      <c r="C151" s="116"/>
      <c r="D151" s="115"/>
      <c r="E151" s="116"/>
      <c r="F151" s="115">
        <v>183511.24</v>
      </c>
      <c r="G151" s="116">
        <v>195896.76</v>
      </c>
      <c r="H151" s="115"/>
      <c r="I151" s="116"/>
      <c r="J151" s="115"/>
      <c r="K151" s="116"/>
      <c r="L151" s="115"/>
      <c r="M151" s="116"/>
      <c r="N151" s="810">
        <v>183511.24</v>
      </c>
      <c r="O151" s="811">
        <v>195896.76</v>
      </c>
      <c r="P151" s="115"/>
      <c r="Q151" s="116"/>
      <c r="R151" s="115"/>
      <c r="S151" s="116"/>
      <c r="T151" s="115">
        <v>198935.35</v>
      </c>
      <c r="U151" s="116">
        <v>180472.64</v>
      </c>
      <c r="V151" s="115"/>
      <c r="W151" s="116"/>
      <c r="X151" s="115"/>
      <c r="Y151" s="116"/>
      <c r="Z151" s="115"/>
      <c r="AA151" s="116"/>
      <c r="AB151" s="810">
        <v>382446.59</v>
      </c>
      <c r="AC151" s="811">
        <v>376369.4</v>
      </c>
      <c r="AE151" s="419">
        <v>382446.59</v>
      </c>
      <c r="AF151" s="419">
        <v>376369.4</v>
      </c>
      <c r="AG151" s="967">
        <v>0</v>
      </c>
      <c r="AH151" s="967">
        <v>0</v>
      </c>
    </row>
    <row r="152" spans="1:35" s="52" customFormat="1" ht="13.5" thickBot="1">
      <c r="A152" s="825" t="s">
        <v>245</v>
      </c>
      <c r="B152" s="119">
        <v>4016626.24</v>
      </c>
      <c r="C152" s="120">
        <v>1488832.56</v>
      </c>
      <c r="D152" s="119">
        <v>2711913.9</v>
      </c>
      <c r="E152" s="120">
        <v>696143.28</v>
      </c>
      <c r="F152" s="119">
        <v>2928750.93</v>
      </c>
      <c r="G152" s="120">
        <v>866607.66</v>
      </c>
      <c r="H152" s="119">
        <v>2771233.23</v>
      </c>
      <c r="I152" s="120">
        <v>642293</v>
      </c>
      <c r="J152" s="119">
        <v>2801454.48</v>
      </c>
      <c r="K152" s="120">
        <v>614933.55</v>
      </c>
      <c r="L152" s="119">
        <v>2828075.59</v>
      </c>
      <c r="M152" s="120">
        <v>585904.55</v>
      </c>
      <c r="N152" s="119">
        <v>18058054.37</v>
      </c>
      <c r="O152" s="120">
        <v>4894714.6</v>
      </c>
      <c r="P152" s="119">
        <v>3971512.89</v>
      </c>
      <c r="Q152" s="120">
        <v>1401460.03</v>
      </c>
      <c r="R152" s="119">
        <v>2603397.99</v>
      </c>
      <c r="S152" s="120">
        <v>689814.65</v>
      </c>
      <c r="T152" s="119">
        <v>2829955.49</v>
      </c>
      <c r="U152" s="120">
        <v>832807.4</v>
      </c>
      <c r="V152" s="119">
        <v>2658916.33</v>
      </c>
      <c r="W152" s="120">
        <v>635607.18</v>
      </c>
      <c r="X152" s="119">
        <v>2366045.19</v>
      </c>
      <c r="Y152" s="120">
        <v>592591.58</v>
      </c>
      <c r="Z152" s="119">
        <v>2452958.47</v>
      </c>
      <c r="AA152" s="120">
        <v>2641586.21</v>
      </c>
      <c r="AB152" s="119">
        <v>34940840.730000004</v>
      </c>
      <c r="AC152" s="120">
        <v>11688581.65</v>
      </c>
      <c r="AE152" s="419">
        <v>34940840.730000004</v>
      </c>
      <c r="AF152" s="419">
        <v>11688581.649999999</v>
      </c>
      <c r="AG152" s="967">
        <v>0</v>
      </c>
      <c r="AH152" s="967">
        <v>0</v>
      </c>
      <c r="AI152" s="1001"/>
    </row>
    <row r="153" spans="1:34" s="305" customFormat="1" ht="6" customHeight="1" thickBot="1">
      <c r="A153" s="826"/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E153" s="419">
        <v>0</v>
      </c>
      <c r="AF153" s="419">
        <v>0</v>
      </c>
      <c r="AG153" s="967">
        <v>0</v>
      </c>
      <c r="AH153" s="967">
        <v>0</v>
      </c>
    </row>
    <row r="154" spans="1:34" ht="13.5" thickBot="1">
      <c r="A154" s="827" t="s">
        <v>217</v>
      </c>
      <c r="B154" s="119">
        <v>4678338.76</v>
      </c>
      <c r="C154" s="120">
        <v>1610225.04</v>
      </c>
      <c r="D154" s="119">
        <v>3382167.95</v>
      </c>
      <c r="E154" s="120">
        <v>806175.15</v>
      </c>
      <c r="F154" s="119">
        <v>3608747.95</v>
      </c>
      <c r="G154" s="120">
        <v>989044.38</v>
      </c>
      <c r="H154" s="119">
        <v>3460439.1</v>
      </c>
      <c r="I154" s="120">
        <v>761251.83</v>
      </c>
      <c r="J154" s="119">
        <v>3501471.06</v>
      </c>
      <c r="K154" s="120">
        <v>738596.7</v>
      </c>
      <c r="L154" s="119">
        <v>3541972.26</v>
      </c>
      <c r="M154" s="120">
        <v>706777.99</v>
      </c>
      <c r="N154" s="119">
        <v>22173137.080000002</v>
      </c>
      <c r="O154" s="120">
        <v>5612071.09</v>
      </c>
      <c r="P154" s="119">
        <v>4700491.09</v>
      </c>
      <c r="Q154" s="120">
        <v>1527763.05</v>
      </c>
      <c r="R154" s="119">
        <v>3350126.71</v>
      </c>
      <c r="S154" s="120">
        <v>817924.56</v>
      </c>
      <c r="T154" s="119">
        <v>3598839.29</v>
      </c>
      <c r="U154" s="120">
        <v>959199.12</v>
      </c>
      <c r="V154" s="119">
        <v>3441279.79</v>
      </c>
      <c r="W154" s="120">
        <v>767172.8</v>
      </c>
      <c r="X154" s="119">
        <v>3172966.101287327</v>
      </c>
      <c r="Y154" s="120">
        <v>722583.19</v>
      </c>
      <c r="Z154" s="119">
        <v>3310461.84</v>
      </c>
      <c r="AA154" s="120">
        <v>2782874.72</v>
      </c>
      <c r="AB154" s="119">
        <v>43747301.90128733</v>
      </c>
      <c r="AC154" s="120">
        <v>13189588.530000001</v>
      </c>
      <c r="AD154" s="419"/>
      <c r="AE154" s="419">
        <v>43747301.90128733</v>
      </c>
      <c r="AF154" s="419">
        <v>13189588.530000001</v>
      </c>
      <c r="AG154" s="967">
        <v>0</v>
      </c>
      <c r="AH154" s="967">
        <v>0</v>
      </c>
    </row>
    <row r="155" spans="31:34" ht="12.75">
      <c r="AE155" s="419">
        <v>0</v>
      </c>
      <c r="AF155" s="419">
        <v>0</v>
      </c>
      <c r="AG155" s="967">
        <v>0</v>
      </c>
      <c r="AH155" s="967">
        <v>0</v>
      </c>
    </row>
    <row r="156" spans="31:34" ht="12.75" hidden="1">
      <c r="AE156" s="419">
        <v>0</v>
      </c>
      <c r="AF156" s="419">
        <v>0</v>
      </c>
      <c r="AG156" s="967">
        <v>0</v>
      </c>
      <c r="AH156" s="967">
        <v>0</v>
      </c>
    </row>
    <row r="157" spans="1:34" ht="25.5" hidden="1" thickBot="1">
      <c r="A157" s="33"/>
      <c r="B157" s="33"/>
      <c r="C157" s="33"/>
      <c r="D157" s="33"/>
      <c r="E157" s="33"/>
      <c r="F157" s="33"/>
      <c r="G157" s="33"/>
      <c r="H157" s="34" t="s">
        <v>260</v>
      </c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 t="s">
        <v>260</v>
      </c>
      <c r="W157" s="33"/>
      <c r="X157" s="33"/>
      <c r="Y157" s="33"/>
      <c r="Z157" s="33"/>
      <c r="AA157" s="33"/>
      <c r="AB157" s="1047"/>
      <c r="AC157" s="1047"/>
      <c r="AD157" s="28" t="s">
        <v>260</v>
      </c>
      <c r="AE157" s="419">
        <v>0</v>
      </c>
      <c r="AF157" s="419">
        <v>0</v>
      </c>
      <c r="AG157" s="967">
        <v>0</v>
      </c>
      <c r="AH157" s="967">
        <v>0</v>
      </c>
    </row>
    <row r="158" spans="1:34" s="52" customFormat="1" ht="13.5" hidden="1" thickBot="1">
      <c r="A158" s="55" t="s">
        <v>220</v>
      </c>
      <c r="B158" s="54"/>
      <c r="C158" s="54"/>
      <c r="D158" s="54"/>
      <c r="E158" s="54"/>
      <c r="F158" s="54"/>
      <c r="G158" s="54"/>
      <c r="H158" s="54" t="s">
        <v>268</v>
      </c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 t="s">
        <v>268</v>
      </c>
      <c r="W158" s="54"/>
      <c r="X158" s="54"/>
      <c r="Y158" s="54"/>
      <c r="Z158" s="54"/>
      <c r="AA158" s="54"/>
      <c r="AB158" s="54"/>
      <c r="AC158" s="62"/>
      <c r="AE158" s="419">
        <v>0</v>
      </c>
      <c r="AF158" s="419">
        <v>0</v>
      </c>
      <c r="AG158" s="967">
        <v>0</v>
      </c>
      <c r="AH158" s="967">
        <v>0</v>
      </c>
    </row>
    <row r="159" spans="1:34" ht="12.75" hidden="1">
      <c r="A159" s="85" t="s">
        <v>246</v>
      </c>
      <c r="B159" s="79">
        <v>910889.15</v>
      </c>
      <c r="C159" s="80">
        <v>148537.22</v>
      </c>
      <c r="D159" s="79">
        <v>1043151.1</v>
      </c>
      <c r="E159" s="80">
        <v>152042.78</v>
      </c>
      <c r="F159" s="79">
        <v>1063037.66</v>
      </c>
      <c r="G159" s="80">
        <v>169736.52</v>
      </c>
      <c r="H159" s="79">
        <v>1067841.85</v>
      </c>
      <c r="I159" s="80">
        <v>163248.25</v>
      </c>
      <c r="J159" s="79">
        <v>1075716.67</v>
      </c>
      <c r="K159" s="80">
        <v>168106.37</v>
      </c>
      <c r="L159" s="79">
        <v>1085058.64</v>
      </c>
      <c r="M159" s="80">
        <v>162312.94</v>
      </c>
      <c r="N159" s="79">
        <v>6245695.07</v>
      </c>
      <c r="O159" s="80">
        <v>963984.08</v>
      </c>
      <c r="P159" s="79">
        <v>1089063.08</v>
      </c>
      <c r="Q159" s="80">
        <v>166492.4</v>
      </c>
      <c r="R159" s="79">
        <v>1124647.96</v>
      </c>
      <c r="S159" s="80">
        <v>170022.17</v>
      </c>
      <c r="T159" s="79">
        <v>1143777.79</v>
      </c>
      <c r="U159" s="80">
        <v>165456.02</v>
      </c>
      <c r="V159" s="79">
        <v>1162906.61</v>
      </c>
      <c r="W159" s="80">
        <v>171855.27</v>
      </c>
      <c r="X159" s="79">
        <v>1182036.48</v>
      </c>
      <c r="Y159" s="80">
        <v>167104.31</v>
      </c>
      <c r="Z159" s="79">
        <v>1201174.63</v>
      </c>
      <c r="AA159" s="80">
        <v>173429.76</v>
      </c>
      <c r="AB159" s="79">
        <v>13149301.620000001</v>
      </c>
      <c r="AC159" s="80">
        <v>1978344.01</v>
      </c>
      <c r="AE159" s="419">
        <v>13149301.620000001</v>
      </c>
      <c r="AF159" s="419">
        <v>1978344.01</v>
      </c>
      <c r="AG159" s="967">
        <v>0</v>
      </c>
      <c r="AH159" s="967">
        <v>0</v>
      </c>
    </row>
    <row r="160" spans="1:34" ht="12.75" hidden="1">
      <c r="A160" s="46" t="s">
        <v>1</v>
      </c>
      <c r="B160" s="77">
        <v>98282.39</v>
      </c>
      <c r="C160" s="78">
        <v>16026.74</v>
      </c>
      <c r="D160" s="77">
        <v>112553.21</v>
      </c>
      <c r="E160" s="78">
        <v>16405</v>
      </c>
      <c r="F160" s="77">
        <v>114698.79</v>
      </c>
      <c r="G160" s="78">
        <v>18314.08</v>
      </c>
      <c r="H160" s="77">
        <v>115217.28</v>
      </c>
      <c r="I160" s="78">
        <v>17614.04</v>
      </c>
      <c r="J160" s="77">
        <v>116066.83</v>
      </c>
      <c r="K160" s="78">
        <v>18138.22</v>
      </c>
      <c r="L160" s="77">
        <v>117074.93</v>
      </c>
      <c r="M160" s="78">
        <v>17513.16</v>
      </c>
      <c r="N160" s="83">
        <v>673893.43</v>
      </c>
      <c r="O160" s="84">
        <v>104011.24</v>
      </c>
      <c r="P160" s="77">
        <v>117506.86</v>
      </c>
      <c r="Q160" s="78">
        <v>17964.08</v>
      </c>
      <c r="R160" s="77">
        <v>121346.51</v>
      </c>
      <c r="S160" s="78">
        <v>18344.94</v>
      </c>
      <c r="T160" s="77">
        <v>123410.42</v>
      </c>
      <c r="U160" s="78">
        <v>17852.26</v>
      </c>
      <c r="V160" s="77">
        <v>125474.51</v>
      </c>
      <c r="W160" s="78">
        <v>18542.75</v>
      </c>
      <c r="X160" s="77">
        <v>127538.43</v>
      </c>
      <c r="Y160" s="78">
        <v>18030.13</v>
      </c>
      <c r="Z160" s="77">
        <v>129603.53</v>
      </c>
      <c r="AA160" s="78">
        <v>18712.57</v>
      </c>
      <c r="AB160" s="83">
        <v>1418773.69</v>
      </c>
      <c r="AC160" s="84">
        <v>213457.97</v>
      </c>
      <c r="AE160" s="419">
        <v>1418773.69</v>
      </c>
      <c r="AF160" s="419">
        <v>213457.97</v>
      </c>
      <c r="AG160" s="967">
        <v>0</v>
      </c>
      <c r="AH160" s="967">
        <v>0</v>
      </c>
    </row>
    <row r="161" spans="1:34" ht="12.75" hidden="1">
      <c r="A161" s="46" t="s">
        <v>36</v>
      </c>
      <c r="B161" s="77">
        <v>59483.22</v>
      </c>
      <c r="C161" s="78">
        <v>9699.83</v>
      </c>
      <c r="D161" s="77">
        <v>68120.27</v>
      </c>
      <c r="E161" s="78">
        <v>9928.74</v>
      </c>
      <c r="F161" s="77">
        <v>69418.88</v>
      </c>
      <c r="G161" s="78">
        <v>11084.17</v>
      </c>
      <c r="H161" s="77">
        <v>69732.64</v>
      </c>
      <c r="I161" s="78">
        <v>10660.53</v>
      </c>
      <c r="J161" s="77">
        <v>70246.85</v>
      </c>
      <c r="K161" s="78">
        <v>10977.72</v>
      </c>
      <c r="L161" s="77">
        <v>70856.93</v>
      </c>
      <c r="M161" s="78">
        <v>10599.41</v>
      </c>
      <c r="N161" s="83">
        <v>407858.79</v>
      </c>
      <c r="O161" s="84">
        <v>62950.4</v>
      </c>
      <c r="P161" s="77">
        <v>71118.4</v>
      </c>
      <c r="Q161" s="78">
        <v>10872.38</v>
      </c>
      <c r="R161" s="77">
        <v>73442.21</v>
      </c>
      <c r="S161" s="78">
        <v>11102.84</v>
      </c>
      <c r="T161" s="77">
        <v>74691.4</v>
      </c>
      <c r="U161" s="78">
        <v>10804.66</v>
      </c>
      <c r="V161" s="77">
        <v>75940.59</v>
      </c>
      <c r="W161" s="78">
        <v>11222.54</v>
      </c>
      <c r="X161" s="77">
        <v>77189.78</v>
      </c>
      <c r="Y161" s="78">
        <v>10912.33</v>
      </c>
      <c r="Z161" s="77">
        <v>78439.58</v>
      </c>
      <c r="AA161" s="78">
        <v>11325.36</v>
      </c>
      <c r="AB161" s="83">
        <v>858680.75</v>
      </c>
      <c r="AC161" s="84">
        <v>129190.51</v>
      </c>
      <c r="AE161" s="419">
        <v>858680.75</v>
      </c>
      <c r="AF161" s="419">
        <v>129190.51</v>
      </c>
      <c r="AG161" s="967">
        <v>0</v>
      </c>
      <c r="AH161" s="967">
        <v>0</v>
      </c>
    </row>
    <row r="162" spans="1:34" ht="12.75" hidden="1">
      <c r="A162" s="46" t="s">
        <v>37</v>
      </c>
      <c r="B162" s="77">
        <v>93580.92</v>
      </c>
      <c r="C162" s="78">
        <v>15260.09</v>
      </c>
      <c r="D162" s="77">
        <v>107168.93</v>
      </c>
      <c r="E162" s="78">
        <v>15620.28</v>
      </c>
      <c r="F162" s="77">
        <v>109212.02</v>
      </c>
      <c r="G162" s="78">
        <v>17438.01</v>
      </c>
      <c r="H162" s="77">
        <v>109705.55</v>
      </c>
      <c r="I162" s="78">
        <v>16771.46</v>
      </c>
      <c r="J162" s="77">
        <v>110514.6</v>
      </c>
      <c r="K162" s="78">
        <v>17270.57</v>
      </c>
      <c r="L162" s="77">
        <v>111474.33</v>
      </c>
      <c r="M162" s="78">
        <v>16675.36</v>
      </c>
      <c r="N162" s="83">
        <v>641656.35</v>
      </c>
      <c r="O162" s="84">
        <v>99035.77</v>
      </c>
      <c r="P162" s="77">
        <v>111885.76</v>
      </c>
      <c r="Q162" s="78">
        <v>17104.75</v>
      </c>
      <c r="R162" s="77">
        <v>115541.57</v>
      </c>
      <c r="S162" s="78">
        <v>17467.39</v>
      </c>
      <c r="T162" s="77">
        <v>117506.92</v>
      </c>
      <c r="U162" s="78">
        <v>16998.26</v>
      </c>
      <c r="V162" s="77">
        <v>119472.1</v>
      </c>
      <c r="W162" s="78">
        <v>17655.65</v>
      </c>
      <c r="X162" s="77">
        <v>121437.46</v>
      </c>
      <c r="Y162" s="78">
        <v>17167.58</v>
      </c>
      <c r="Z162" s="77">
        <v>123403.59</v>
      </c>
      <c r="AA162" s="78">
        <v>17817.43</v>
      </c>
      <c r="AB162" s="83">
        <v>1350903.75</v>
      </c>
      <c r="AC162" s="84">
        <v>203246.83</v>
      </c>
      <c r="AE162" s="419">
        <v>1350903.75</v>
      </c>
      <c r="AF162" s="419">
        <v>203246.83</v>
      </c>
      <c r="AG162" s="967">
        <v>0</v>
      </c>
      <c r="AH162" s="967">
        <v>0</v>
      </c>
    </row>
    <row r="163" spans="1:34" ht="12.75" hidden="1">
      <c r="A163" s="46" t="s">
        <v>19</v>
      </c>
      <c r="B163" s="77">
        <v>200534.74</v>
      </c>
      <c r="C163" s="78">
        <v>32700.9</v>
      </c>
      <c r="D163" s="77">
        <v>229652.6</v>
      </c>
      <c r="E163" s="78">
        <v>33472.65</v>
      </c>
      <c r="F163" s="77">
        <v>234030.66</v>
      </c>
      <c r="G163" s="78">
        <v>37367.96</v>
      </c>
      <c r="H163" s="77">
        <v>235088.34</v>
      </c>
      <c r="I163" s="78">
        <v>35939.53</v>
      </c>
      <c r="J163" s="77">
        <v>236821.98</v>
      </c>
      <c r="K163" s="78">
        <v>37009.1</v>
      </c>
      <c r="L163" s="77">
        <v>238878.66</v>
      </c>
      <c r="M163" s="78">
        <v>35733.63</v>
      </c>
      <c r="N163" s="83">
        <v>1375006.98</v>
      </c>
      <c r="O163" s="84">
        <v>212223.77</v>
      </c>
      <c r="P163" s="77">
        <v>239760.22</v>
      </c>
      <c r="Q163" s="78">
        <v>36653.74</v>
      </c>
      <c r="R163" s="77">
        <v>247594.36</v>
      </c>
      <c r="S163" s="78">
        <v>37430.84</v>
      </c>
      <c r="T163" s="77">
        <v>251805.82</v>
      </c>
      <c r="U163" s="78">
        <v>36425.59</v>
      </c>
      <c r="V163" s="77">
        <v>256017.11</v>
      </c>
      <c r="W163" s="78">
        <v>37834.41</v>
      </c>
      <c r="X163" s="77">
        <v>260228.57</v>
      </c>
      <c r="Y163" s="78">
        <v>36788.45</v>
      </c>
      <c r="Z163" s="77">
        <v>264441.92</v>
      </c>
      <c r="AA163" s="78">
        <v>38181.05</v>
      </c>
      <c r="AB163" s="83">
        <v>2894854.98</v>
      </c>
      <c r="AC163" s="84">
        <v>435537.85</v>
      </c>
      <c r="AE163" s="419">
        <v>2894854.98</v>
      </c>
      <c r="AF163" s="419">
        <v>435537.85</v>
      </c>
      <c r="AG163" s="967">
        <v>0</v>
      </c>
      <c r="AH163" s="967">
        <v>0</v>
      </c>
    </row>
    <row r="164" spans="1:34" ht="12.75" hidden="1">
      <c r="A164" s="46" t="s">
        <v>15</v>
      </c>
      <c r="B164" s="77">
        <v>19595.74</v>
      </c>
      <c r="C164" s="78">
        <v>3195.47</v>
      </c>
      <c r="D164" s="77">
        <v>22441.06</v>
      </c>
      <c r="E164" s="78">
        <v>3270.84</v>
      </c>
      <c r="F164" s="77">
        <v>22868.87</v>
      </c>
      <c r="G164" s="78">
        <v>3651.47</v>
      </c>
      <c r="H164" s="77">
        <v>22972.23</v>
      </c>
      <c r="I164" s="78">
        <v>3511.96</v>
      </c>
      <c r="J164" s="77">
        <v>23141.63</v>
      </c>
      <c r="K164" s="78">
        <v>3616.44</v>
      </c>
      <c r="L164" s="77">
        <v>23342.61</v>
      </c>
      <c r="M164" s="78">
        <v>3491.84</v>
      </c>
      <c r="N164" s="83">
        <v>134362.14</v>
      </c>
      <c r="O164" s="84">
        <v>20738.02</v>
      </c>
      <c r="P164" s="77">
        <v>23428.75</v>
      </c>
      <c r="Q164" s="78">
        <v>3581.75</v>
      </c>
      <c r="R164" s="77">
        <v>24194.29</v>
      </c>
      <c r="S164" s="78">
        <v>3657.66</v>
      </c>
      <c r="T164" s="77">
        <v>24605.81</v>
      </c>
      <c r="U164" s="78">
        <v>3559.45</v>
      </c>
      <c r="V164" s="77">
        <v>25017.34</v>
      </c>
      <c r="W164" s="78">
        <v>3697.05</v>
      </c>
      <c r="X164" s="77">
        <v>25428.86</v>
      </c>
      <c r="Y164" s="78">
        <v>3594.9</v>
      </c>
      <c r="Z164" s="77">
        <v>25840.59</v>
      </c>
      <c r="AA164" s="78">
        <v>3730.96</v>
      </c>
      <c r="AB164" s="83">
        <v>282877.78</v>
      </c>
      <c r="AC164" s="84">
        <v>42559.79</v>
      </c>
      <c r="AE164" s="419">
        <v>282877.78</v>
      </c>
      <c r="AF164" s="419">
        <v>42559.79</v>
      </c>
      <c r="AG164" s="967">
        <v>0</v>
      </c>
      <c r="AH164" s="967">
        <v>0</v>
      </c>
    </row>
    <row r="165" spans="1:34" ht="12.75" hidden="1">
      <c r="A165" s="46" t="s">
        <v>14</v>
      </c>
      <c r="B165" s="77">
        <v>12719.96</v>
      </c>
      <c r="C165" s="78">
        <v>2074.19</v>
      </c>
      <c r="D165" s="77">
        <v>14566.84</v>
      </c>
      <c r="E165" s="78">
        <v>2123.14</v>
      </c>
      <c r="F165" s="77">
        <v>14844.61</v>
      </c>
      <c r="G165" s="78">
        <v>2370.22</v>
      </c>
      <c r="H165" s="77">
        <v>14911.62</v>
      </c>
      <c r="I165" s="78">
        <v>2279.64</v>
      </c>
      <c r="J165" s="77">
        <v>15021.65</v>
      </c>
      <c r="K165" s="78">
        <v>2347.48</v>
      </c>
      <c r="L165" s="77">
        <v>15152.04</v>
      </c>
      <c r="M165" s="78">
        <v>2266.56</v>
      </c>
      <c r="N165" s="83">
        <v>87216.72</v>
      </c>
      <c r="O165" s="84">
        <v>13461.23</v>
      </c>
      <c r="P165" s="77">
        <v>15208.04</v>
      </c>
      <c r="Q165" s="78">
        <v>2324.95</v>
      </c>
      <c r="R165" s="77">
        <v>15704.88</v>
      </c>
      <c r="S165" s="78">
        <v>2374.2</v>
      </c>
      <c r="T165" s="77">
        <v>15972.09</v>
      </c>
      <c r="U165" s="78">
        <v>2310.46</v>
      </c>
      <c r="V165" s="77">
        <v>16239.13</v>
      </c>
      <c r="W165" s="78">
        <v>2399.81</v>
      </c>
      <c r="X165" s="77">
        <v>16506.35</v>
      </c>
      <c r="Y165" s="78">
        <v>2333.45</v>
      </c>
      <c r="Z165" s="77">
        <v>16773.52</v>
      </c>
      <c r="AA165" s="78">
        <v>2421.82</v>
      </c>
      <c r="AB165" s="83">
        <v>183620.73</v>
      </c>
      <c r="AC165" s="84">
        <v>27625.92</v>
      </c>
      <c r="AE165" s="419">
        <v>183620.73</v>
      </c>
      <c r="AF165" s="419">
        <v>27625.92</v>
      </c>
      <c r="AG165" s="967">
        <v>0</v>
      </c>
      <c r="AH165" s="967">
        <v>0</v>
      </c>
    </row>
    <row r="166" spans="1:34" ht="12.75" hidden="1">
      <c r="A166" s="46" t="s">
        <v>13</v>
      </c>
      <c r="B166" s="77">
        <v>47185.46</v>
      </c>
      <c r="C166" s="78">
        <v>7694.44</v>
      </c>
      <c r="D166" s="77">
        <v>54036.78</v>
      </c>
      <c r="E166" s="78">
        <v>7876.03</v>
      </c>
      <c r="F166" s="77">
        <v>55066.98</v>
      </c>
      <c r="G166" s="78">
        <v>8792.64</v>
      </c>
      <c r="H166" s="77">
        <v>55315.79</v>
      </c>
      <c r="I166" s="78">
        <v>8456.5</v>
      </c>
      <c r="J166" s="77">
        <v>55723.77</v>
      </c>
      <c r="K166" s="78">
        <v>8708.19</v>
      </c>
      <c r="L166" s="77">
        <v>56207.65</v>
      </c>
      <c r="M166" s="78">
        <v>8408.05</v>
      </c>
      <c r="N166" s="83">
        <v>323536.43</v>
      </c>
      <c r="O166" s="84">
        <v>49935.85</v>
      </c>
      <c r="P166" s="77">
        <v>56415.14</v>
      </c>
      <c r="Q166" s="78">
        <v>8624.55</v>
      </c>
      <c r="R166" s="77">
        <v>58258.43</v>
      </c>
      <c r="S166" s="78">
        <v>8807.43</v>
      </c>
      <c r="T166" s="77">
        <v>59249.45</v>
      </c>
      <c r="U166" s="78">
        <v>8570.9</v>
      </c>
      <c r="V166" s="77">
        <v>60240.29</v>
      </c>
      <c r="W166" s="78">
        <v>8902.37</v>
      </c>
      <c r="X166" s="77">
        <v>61231.31</v>
      </c>
      <c r="Y166" s="78">
        <v>8656.28</v>
      </c>
      <c r="Z166" s="77">
        <v>62222.63</v>
      </c>
      <c r="AA166" s="78">
        <v>8983.91</v>
      </c>
      <c r="AB166" s="83">
        <v>681153.68</v>
      </c>
      <c r="AC166" s="84">
        <v>102481.29</v>
      </c>
      <c r="AE166" s="419">
        <v>681153.68</v>
      </c>
      <c r="AF166" s="419">
        <v>102481.29</v>
      </c>
      <c r="AG166" s="967">
        <v>0</v>
      </c>
      <c r="AH166" s="967">
        <v>0</v>
      </c>
    </row>
    <row r="167" spans="1:34" ht="12.75" hidden="1">
      <c r="A167" s="46" t="s">
        <v>208</v>
      </c>
      <c r="B167" s="77">
        <v>44018.52</v>
      </c>
      <c r="C167" s="78">
        <v>7178.06</v>
      </c>
      <c r="D167" s="77">
        <v>50410.07</v>
      </c>
      <c r="E167" s="78">
        <v>7347.43</v>
      </c>
      <c r="F167" s="77">
        <v>51371.06</v>
      </c>
      <c r="G167" s="78">
        <v>8202.52</v>
      </c>
      <c r="H167" s="77">
        <v>51603.25</v>
      </c>
      <c r="I167" s="78">
        <v>7888.91</v>
      </c>
      <c r="J167" s="77">
        <v>51983.78</v>
      </c>
      <c r="K167" s="78">
        <v>8123.67</v>
      </c>
      <c r="L167" s="77">
        <v>52435.25</v>
      </c>
      <c r="M167" s="78">
        <v>7843.74</v>
      </c>
      <c r="N167" s="93">
        <v>301821.93</v>
      </c>
      <c r="O167" s="84">
        <v>46584.33</v>
      </c>
      <c r="P167" s="77">
        <v>52628.74</v>
      </c>
      <c r="Q167" s="78">
        <v>8045.68</v>
      </c>
      <c r="R167" s="77">
        <v>54348.39</v>
      </c>
      <c r="S167" s="78">
        <v>8216.3</v>
      </c>
      <c r="T167" s="77">
        <v>55272.81</v>
      </c>
      <c r="U167" s="78">
        <v>7995.6</v>
      </c>
      <c r="V167" s="77">
        <v>56197.24</v>
      </c>
      <c r="W167" s="78">
        <v>8304.9</v>
      </c>
      <c r="X167" s="77">
        <v>57121.66</v>
      </c>
      <c r="Y167" s="78">
        <v>8075.29</v>
      </c>
      <c r="Z167" s="77">
        <v>58046.53</v>
      </c>
      <c r="AA167" s="78">
        <v>8381</v>
      </c>
      <c r="AB167" s="83">
        <v>635437.3</v>
      </c>
      <c r="AC167" s="84">
        <v>95603.1</v>
      </c>
      <c r="AE167" s="419">
        <v>635437.3</v>
      </c>
      <c r="AF167" s="419">
        <v>95603.1</v>
      </c>
      <c r="AG167" s="967">
        <v>0</v>
      </c>
      <c r="AH167" s="967">
        <v>0</v>
      </c>
    </row>
    <row r="168" spans="1:34" ht="12.75" hidden="1">
      <c r="A168" s="46" t="s">
        <v>229</v>
      </c>
      <c r="B168" s="77">
        <v>70397.62</v>
      </c>
      <c r="C168" s="78">
        <v>11479.65</v>
      </c>
      <c r="D168" s="77">
        <v>80619.46</v>
      </c>
      <c r="E168" s="78">
        <v>11750.57</v>
      </c>
      <c r="F168" s="77">
        <v>82156.35</v>
      </c>
      <c r="G168" s="78">
        <v>13118.04</v>
      </c>
      <c r="H168" s="77">
        <v>82527.67</v>
      </c>
      <c r="I168" s="78">
        <v>12616.54</v>
      </c>
      <c r="J168" s="77">
        <v>83136.24</v>
      </c>
      <c r="K168" s="78">
        <v>12991.99</v>
      </c>
      <c r="L168" s="77">
        <v>83858.27</v>
      </c>
      <c r="M168" s="78">
        <v>12544.26</v>
      </c>
      <c r="N168" s="83">
        <v>482695.61</v>
      </c>
      <c r="O168" s="94">
        <v>74501.05</v>
      </c>
      <c r="P168" s="77">
        <v>84167.71</v>
      </c>
      <c r="Q168" s="78">
        <v>12867.26</v>
      </c>
      <c r="R168" s="77">
        <v>86917.91</v>
      </c>
      <c r="S168" s="78">
        <v>13140.07</v>
      </c>
      <c r="T168" s="77">
        <v>88396.31</v>
      </c>
      <c r="U168" s="78">
        <v>12787.15</v>
      </c>
      <c r="V168" s="77">
        <v>89874.71</v>
      </c>
      <c r="W168" s="78">
        <v>13281.76</v>
      </c>
      <c r="X168" s="77">
        <v>91353.11</v>
      </c>
      <c r="Y168" s="78">
        <v>12914.55</v>
      </c>
      <c r="Z168" s="77">
        <v>92832.24</v>
      </c>
      <c r="AA168" s="78">
        <v>13403.46</v>
      </c>
      <c r="AB168" s="83">
        <v>1016237.6</v>
      </c>
      <c r="AC168" s="84">
        <v>152895.3</v>
      </c>
      <c r="AE168" s="419">
        <v>1016237.6</v>
      </c>
      <c r="AF168" s="419">
        <v>152895.3</v>
      </c>
      <c r="AG168" s="967">
        <v>0</v>
      </c>
      <c r="AH168" s="967">
        <v>0</v>
      </c>
    </row>
    <row r="169" spans="1:34" ht="12.75" hidden="1">
      <c r="A169" s="46" t="s">
        <v>4</v>
      </c>
      <c r="B169" s="77">
        <v>52784.21</v>
      </c>
      <c r="C169" s="78">
        <v>8607.42</v>
      </c>
      <c r="D169" s="77">
        <v>60448.48</v>
      </c>
      <c r="E169" s="78">
        <v>8810.59</v>
      </c>
      <c r="F169" s="77">
        <v>61600.91</v>
      </c>
      <c r="G169" s="78">
        <v>9835.9</v>
      </c>
      <c r="H169" s="77">
        <v>61879.25</v>
      </c>
      <c r="I169" s="78">
        <v>9459.9</v>
      </c>
      <c r="J169" s="77">
        <v>62335.62</v>
      </c>
      <c r="K169" s="78">
        <v>9741.4</v>
      </c>
      <c r="L169" s="77">
        <v>62876.92</v>
      </c>
      <c r="M169" s="78">
        <v>9405.68</v>
      </c>
      <c r="N169" s="83">
        <v>361925.39</v>
      </c>
      <c r="O169" s="94">
        <v>55860.89</v>
      </c>
      <c r="P169" s="77">
        <v>63109.03</v>
      </c>
      <c r="Q169" s="78">
        <v>9647.89</v>
      </c>
      <c r="R169" s="77">
        <v>65171.05</v>
      </c>
      <c r="S169" s="78">
        <v>9852.42</v>
      </c>
      <c r="T169" s="77">
        <v>66279.64</v>
      </c>
      <c r="U169" s="78">
        <v>9587.81</v>
      </c>
      <c r="V169" s="77">
        <v>67388.06</v>
      </c>
      <c r="W169" s="78">
        <v>9958.68</v>
      </c>
      <c r="X169" s="77">
        <v>68496.66</v>
      </c>
      <c r="Y169" s="78">
        <v>9683.39</v>
      </c>
      <c r="Z169" s="77">
        <v>69605.61</v>
      </c>
      <c r="AA169" s="78">
        <v>10049.87</v>
      </c>
      <c r="AB169" s="83">
        <v>761975.44</v>
      </c>
      <c r="AC169" s="84">
        <v>114640.95</v>
      </c>
      <c r="AE169" s="419">
        <v>761975.44</v>
      </c>
      <c r="AF169" s="419">
        <v>114640.95</v>
      </c>
      <c r="AG169" s="967">
        <v>0</v>
      </c>
      <c r="AH169" s="967">
        <v>0</v>
      </c>
    </row>
    <row r="170" spans="1:34" ht="12.75" hidden="1">
      <c r="A170" s="46" t="s">
        <v>10</v>
      </c>
      <c r="B170" s="77">
        <v>16079.5</v>
      </c>
      <c r="C170" s="78">
        <v>2622.03</v>
      </c>
      <c r="D170" s="77">
        <v>18414.18</v>
      </c>
      <c r="E170" s="78">
        <v>2683.94</v>
      </c>
      <c r="F170" s="77">
        <v>18765.3</v>
      </c>
      <c r="G170" s="78">
        <v>2996.27</v>
      </c>
      <c r="H170" s="77">
        <v>18850.04</v>
      </c>
      <c r="I170" s="78">
        <v>2881.72</v>
      </c>
      <c r="J170" s="77">
        <v>18989.12</v>
      </c>
      <c r="K170" s="78">
        <v>2967.53</v>
      </c>
      <c r="L170" s="77">
        <v>19153.95</v>
      </c>
      <c r="M170" s="78">
        <v>2865.26</v>
      </c>
      <c r="N170" s="83">
        <v>110252.09</v>
      </c>
      <c r="O170" s="94">
        <v>17016.75</v>
      </c>
      <c r="P170" s="77">
        <v>19224.72</v>
      </c>
      <c r="Q170" s="78">
        <v>2938.99</v>
      </c>
      <c r="R170" s="77">
        <v>19852.8</v>
      </c>
      <c r="S170" s="78">
        <v>3001.31</v>
      </c>
      <c r="T170" s="77">
        <v>20190.57</v>
      </c>
      <c r="U170" s="78">
        <v>2920.73</v>
      </c>
      <c r="V170" s="77">
        <v>20528.16</v>
      </c>
      <c r="W170" s="78">
        <v>3033.71</v>
      </c>
      <c r="X170" s="77">
        <v>20865.93</v>
      </c>
      <c r="Y170" s="78">
        <v>2949.79</v>
      </c>
      <c r="Z170" s="77">
        <v>21203.69</v>
      </c>
      <c r="AA170" s="78">
        <v>3061.45</v>
      </c>
      <c r="AB170" s="83">
        <v>232117.96</v>
      </c>
      <c r="AC170" s="84">
        <v>34922.73</v>
      </c>
      <c r="AE170" s="419">
        <v>232117.96</v>
      </c>
      <c r="AF170" s="419">
        <v>34922.73</v>
      </c>
      <c r="AG170" s="967">
        <v>0</v>
      </c>
      <c r="AH170" s="967">
        <v>0</v>
      </c>
    </row>
    <row r="171" spans="1:34" ht="13.5" hidden="1" thickBot="1">
      <c r="A171" s="46" t="s">
        <v>11</v>
      </c>
      <c r="B171" s="77">
        <v>196226.87</v>
      </c>
      <c r="C171" s="78">
        <v>31998.4</v>
      </c>
      <c r="D171" s="77">
        <v>224719.22</v>
      </c>
      <c r="E171" s="78">
        <v>32753.57</v>
      </c>
      <c r="F171" s="77">
        <v>229003.23</v>
      </c>
      <c r="G171" s="78">
        <v>36565.24</v>
      </c>
      <c r="H171" s="77">
        <v>230038.19</v>
      </c>
      <c r="I171" s="78">
        <v>35167.52</v>
      </c>
      <c r="J171" s="77">
        <v>231734.6</v>
      </c>
      <c r="K171" s="78">
        <v>36214.06</v>
      </c>
      <c r="L171" s="77">
        <v>233747.1</v>
      </c>
      <c r="M171" s="78">
        <v>34965.99</v>
      </c>
      <c r="N171" s="83">
        <v>1345469.21</v>
      </c>
      <c r="O171" s="94">
        <v>207664.78</v>
      </c>
      <c r="P171" s="77">
        <v>234609.71</v>
      </c>
      <c r="Q171" s="78">
        <v>35866.38</v>
      </c>
      <c r="R171" s="77">
        <v>242275.56</v>
      </c>
      <c r="S171" s="78">
        <v>36626.77</v>
      </c>
      <c r="T171" s="77">
        <v>246396.55</v>
      </c>
      <c r="U171" s="78">
        <v>35643.15</v>
      </c>
      <c r="V171" s="77">
        <v>250517.37</v>
      </c>
      <c r="W171" s="78">
        <v>37021.64</v>
      </c>
      <c r="X171" s="77">
        <v>254638.36</v>
      </c>
      <c r="Y171" s="78">
        <v>35998.17</v>
      </c>
      <c r="Z171" s="77">
        <v>258761.2</v>
      </c>
      <c r="AA171" s="78">
        <v>37360.88</v>
      </c>
      <c r="AB171" s="83">
        <v>2832667.96</v>
      </c>
      <c r="AC171" s="84">
        <v>426181.77</v>
      </c>
      <c r="AE171" s="419">
        <v>2832667.96</v>
      </c>
      <c r="AF171" s="419">
        <v>426181.77</v>
      </c>
      <c r="AG171" s="967">
        <v>0</v>
      </c>
      <c r="AH171" s="967">
        <v>0</v>
      </c>
    </row>
    <row r="172" spans="1:34" s="52" customFormat="1" ht="13.5" hidden="1" thickBot="1">
      <c r="A172" s="53" t="s">
        <v>244</v>
      </c>
      <c r="B172" s="81">
        <v>910889.15</v>
      </c>
      <c r="C172" s="82">
        <v>148537.22</v>
      </c>
      <c r="D172" s="81">
        <v>1043151.1</v>
      </c>
      <c r="E172" s="82">
        <v>152042.78</v>
      </c>
      <c r="F172" s="81">
        <v>1063037.66</v>
      </c>
      <c r="G172" s="82">
        <v>169736.52</v>
      </c>
      <c r="H172" s="81">
        <v>1067841.85</v>
      </c>
      <c r="I172" s="82">
        <v>163248.25</v>
      </c>
      <c r="J172" s="81">
        <v>1075716.67</v>
      </c>
      <c r="K172" s="82">
        <v>168106.37</v>
      </c>
      <c r="L172" s="81">
        <v>1085058.64</v>
      </c>
      <c r="M172" s="82">
        <v>162312.94</v>
      </c>
      <c r="N172" s="630">
        <v>6245695.07</v>
      </c>
      <c r="O172" s="631">
        <v>963984.08</v>
      </c>
      <c r="P172" s="81">
        <v>1089063.08</v>
      </c>
      <c r="Q172" s="82">
        <v>166492.4</v>
      </c>
      <c r="R172" s="81">
        <v>1124647.96</v>
      </c>
      <c r="S172" s="82">
        <v>170022.17</v>
      </c>
      <c r="T172" s="81">
        <v>1143777.79</v>
      </c>
      <c r="U172" s="82">
        <v>165456.02</v>
      </c>
      <c r="V172" s="81">
        <v>1162906.61</v>
      </c>
      <c r="W172" s="82">
        <v>171855.27</v>
      </c>
      <c r="X172" s="81">
        <v>1182036.48</v>
      </c>
      <c r="Y172" s="82">
        <v>167104.31</v>
      </c>
      <c r="Z172" s="81">
        <v>1201174.63</v>
      </c>
      <c r="AA172" s="82">
        <v>173429.76</v>
      </c>
      <c r="AB172" s="630">
        <v>13149301.620000001</v>
      </c>
      <c r="AC172" s="631">
        <v>1978344.01</v>
      </c>
      <c r="AE172" s="419">
        <v>13149301.620000001</v>
      </c>
      <c r="AF172" s="419">
        <v>1978344.01</v>
      </c>
      <c r="AG172" s="967">
        <v>0</v>
      </c>
      <c r="AH172" s="967">
        <v>0</v>
      </c>
    </row>
    <row r="173" spans="1:34" ht="13.5" hidden="1" thickBot="1">
      <c r="A173" s="52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1"/>
      <c r="AC173" s="52"/>
      <c r="AE173" s="419">
        <v>0</v>
      </c>
      <c r="AF173" s="419">
        <v>0</v>
      </c>
      <c r="AG173" s="967">
        <v>0</v>
      </c>
      <c r="AH173" s="967">
        <v>0</v>
      </c>
    </row>
    <row r="174" spans="1:34" s="52" customFormat="1" ht="13.5" hidden="1" thickBot="1">
      <c r="A174" s="24" t="s">
        <v>218</v>
      </c>
      <c r="B174" s="49"/>
      <c r="C174" s="49"/>
      <c r="D174" s="49"/>
      <c r="E174" s="49"/>
      <c r="F174" s="49"/>
      <c r="G174" s="49"/>
      <c r="H174" s="88" t="s">
        <v>256</v>
      </c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88" t="s">
        <v>256</v>
      </c>
      <c r="W174" s="49"/>
      <c r="X174" s="49"/>
      <c r="Y174" s="49"/>
      <c r="Z174" s="49"/>
      <c r="AA174" s="49"/>
      <c r="AB174" s="49"/>
      <c r="AC174" s="48"/>
      <c r="AE174" s="419">
        <v>0</v>
      </c>
      <c r="AF174" s="419">
        <v>0</v>
      </c>
      <c r="AG174" s="967">
        <v>0</v>
      </c>
      <c r="AH174" s="967">
        <v>0</v>
      </c>
    </row>
    <row r="175" spans="1:34" ht="12.75" hidden="1">
      <c r="A175" s="140" t="s">
        <v>101</v>
      </c>
      <c r="B175" s="895">
        <v>0</v>
      </c>
      <c r="C175" s="896">
        <v>0</v>
      </c>
      <c r="D175" s="895">
        <v>0</v>
      </c>
      <c r="E175" s="896">
        <v>0</v>
      </c>
      <c r="F175" s="895">
        <v>0</v>
      </c>
      <c r="G175" s="896">
        <v>0</v>
      </c>
      <c r="H175" s="895">
        <v>0</v>
      </c>
      <c r="I175" s="896">
        <v>0</v>
      </c>
      <c r="J175" s="895">
        <v>0</v>
      </c>
      <c r="K175" s="896">
        <v>0</v>
      </c>
      <c r="L175" s="895">
        <v>0</v>
      </c>
      <c r="M175" s="896">
        <v>0</v>
      </c>
      <c r="N175" s="895">
        <v>0</v>
      </c>
      <c r="O175" s="896">
        <v>0</v>
      </c>
      <c r="P175" s="895">
        <v>3281545.18</v>
      </c>
      <c r="Q175" s="896">
        <v>410071.1</v>
      </c>
      <c r="R175" s="895">
        <v>402072.98</v>
      </c>
      <c r="S175" s="896">
        <v>8129.59</v>
      </c>
      <c r="T175" s="895">
        <v>0</v>
      </c>
      <c r="U175" s="896">
        <v>0</v>
      </c>
      <c r="V175" s="895">
        <v>0</v>
      </c>
      <c r="W175" s="896">
        <v>0</v>
      </c>
      <c r="X175" s="895">
        <v>0</v>
      </c>
      <c r="Y175" s="896">
        <v>0</v>
      </c>
      <c r="Z175" s="895">
        <v>0</v>
      </c>
      <c r="AA175" s="896">
        <v>0</v>
      </c>
      <c r="AB175" s="895">
        <v>3683618.16</v>
      </c>
      <c r="AC175" s="896">
        <v>418200.69</v>
      </c>
      <c r="AE175" s="419">
        <v>3683618.16</v>
      </c>
      <c r="AF175" s="419">
        <v>418200.69</v>
      </c>
      <c r="AG175" s="967">
        <v>0</v>
      </c>
      <c r="AH175" s="967">
        <v>0</v>
      </c>
    </row>
    <row r="176" spans="1:34" ht="12.75" hidden="1">
      <c r="A176" s="46" t="s">
        <v>1</v>
      </c>
      <c r="B176" s="91"/>
      <c r="C176" s="92"/>
      <c r="D176" s="91"/>
      <c r="E176" s="92"/>
      <c r="F176" s="91"/>
      <c r="G176" s="92"/>
      <c r="H176" s="91"/>
      <c r="I176" s="92"/>
      <c r="J176" s="91"/>
      <c r="K176" s="92"/>
      <c r="L176" s="91"/>
      <c r="M176" s="92"/>
      <c r="N176" s="61">
        <v>0</v>
      </c>
      <c r="O176" s="60">
        <v>0</v>
      </c>
      <c r="P176" s="115">
        <v>3281545.18</v>
      </c>
      <c r="Q176" s="116">
        <v>410071.1</v>
      </c>
      <c r="R176" s="115">
        <v>402072.98</v>
      </c>
      <c r="S176" s="116">
        <v>8129.59</v>
      </c>
      <c r="T176" s="96"/>
      <c r="U176" s="97"/>
      <c r="V176" s="96"/>
      <c r="W176" s="97"/>
      <c r="X176" s="96"/>
      <c r="Y176" s="97"/>
      <c r="Z176" s="96"/>
      <c r="AA176" s="97"/>
      <c r="AB176" s="61">
        <v>3683618.16</v>
      </c>
      <c r="AC176" s="60">
        <v>418200.69</v>
      </c>
      <c r="AE176" s="419">
        <v>3683618.16</v>
      </c>
      <c r="AF176" s="419">
        <v>418200.69</v>
      </c>
      <c r="AG176" s="967">
        <v>0</v>
      </c>
      <c r="AH176" s="967">
        <v>0</v>
      </c>
    </row>
    <row r="177" spans="1:34" ht="12.75" hidden="1">
      <c r="A177" s="660" t="s">
        <v>249</v>
      </c>
      <c r="B177" s="44">
        <v>1491857.87</v>
      </c>
      <c r="C177" s="43">
        <v>92394.86</v>
      </c>
      <c r="D177" s="44">
        <v>1506776.44</v>
      </c>
      <c r="E177" s="43">
        <v>77476.3</v>
      </c>
      <c r="F177" s="44">
        <v>1521844.19</v>
      </c>
      <c r="G177" s="43">
        <v>62408.56</v>
      </c>
      <c r="H177" s="44">
        <v>1537062.65</v>
      </c>
      <c r="I177" s="43">
        <v>47190.08</v>
      </c>
      <c r="J177" s="44">
        <v>1552433.28</v>
      </c>
      <c r="K177" s="43">
        <v>31819.48</v>
      </c>
      <c r="L177" s="44">
        <v>1567957.57</v>
      </c>
      <c r="M177" s="43">
        <v>16295.14</v>
      </c>
      <c r="N177" s="44">
        <v>9177932</v>
      </c>
      <c r="O177" s="43">
        <v>327584.42</v>
      </c>
      <c r="P177" s="44">
        <v>61555.71</v>
      </c>
      <c r="Q177" s="43">
        <v>615.56</v>
      </c>
      <c r="R177" s="44">
        <v>0</v>
      </c>
      <c r="S177" s="43">
        <v>0</v>
      </c>
      <c r="T177" s="44">
        <v>0</v>
      </c>
      <c r="U177" s="43">
        <v>0</v>
      </c>
      <c r="V177" s="44">
        <v>0</v>
      </c>
      <c r="W177" s="43">
        <v>0</v>
      </c>
      <c r="X177" s="44">
        <v>0</v>
      </c>
      <c r="Y177" s="43">
        <v>0</v>
      </c>
      <c r="Z177" s="44">
        <v>0</v>
      </c>
      <c r="AA177" s="43">
        <v>0</v>
      </c>
      <c r="AB177" s="44">
        <v>9239487.71</v>
      </c>
      <c r="AC177" s="43">
        <v>328199.98</v>
      </c>
      <c r="AE177" s="419">
        <v>9239487.71</v>
      </c>
      <c r="AF177" s="419">
        <v>328199.98</v>
      </c>
      <c r="AG177" s="967">
        <v>0</v>
      </c>
      <c r="AH177" s="967">
        <v>0</v>
      </c>
    </row>
    <row r="178" spans="1:34" ht="12.75" hidden="1">
      <c r="A178" s="46" t="s">
        <v>1</v>
      </c>
      <c r="B178" s="91">
        <v>152284.6</v>
      </c>
      <c r="C178" s="92">
        <v>9368.57</v>
      </c>
      <c r="D178" s="91">
        <v>153807.45</v>
      </c>
      <c r="E178" s="92">
        <v>7845.73</v>
      </c>
      <c r="F178" s="91">
        <v>155345.52</v>
      </c>
      <c r="G178" s="92">
        <v>6307.65</v>
      </c>
      <c r="H178" s="91">
        <v>156898.99</v>
      </c>
      <c r="I178" s="92">
        <v>4754.2</v>
      </c>
      <c r="J178" s="91">
        <v>158467.97</v>
      </c>
      <c r="K178" s="92">
        <v>3185.21</v>
      </c>
      <c r="L178" s="91">
        <v>160052.64</v>
      </c>
      <c r="M178" s="92">
        <v>1600.53</v>
      </c>
      <c r="N178" s="61">
        <v>936857.17</v>
      </c>
      <c r="O178" s="60">
        <v>33061.89</v>
      </c>
      <c r="P178" s="96"/>
      <c r="Q178" s="97"/>
      <c r="R178" s="96"/>
      <c r="S178" s="97"/>
      <c r="T178" s="96"/>
      <c r="U178" s="97"/>
      <c r="V178" s="96"/>
      <c r="W178" s="97"/>
      <c r="X178" s="96"/>
      <c r="Y178" s="97"/>
      <c r="Z178" s="96"/>
      <c r="AA178" s="97"/>
      <c r="AB178" s="61">
        <v>936857.17</v>
      </c>
      <c r="AC178" s="60">
        <v>33061.89</v>
      </c>
      <c r="AE178" s="419">
        <v>936857.17</v>
      </c>
      <c r="AF178" s="419">
        <v>33061.89</v>
      </c>
      <c r="AG178" s="967">
        <v>0</v>
      </c>
      <c r="AH178" s="967">
        <v>0</v>
      </c>
    </row>
    <row r="179" spans="1:34" ht="12.75" hidden="1">
      <c r="A179" s="46" t="s">
        <v>36</v>
      </c>
      <c r="B179" s="91">
        <v>94075.42</v>
      </c>
      <c r="C179" s="92">
        <v>5787.53</v>
      </c>
      <c r="D179" s="91">
        <v>95016.17</v>
      </c>
      <c r="E179" s="92">
        <v>4846.78</v>
      </c>
      <c r="F179" s="91">
        <v>95966.33</v>
      </c>
      <c r="G179" s="92">
        <v>3896.62</v>
      </c>
      <c r="H179" s="91">
        <v>96926</v>
      </c>
      <c r="I179" s="92">
        <v>2936.95</v>
      </c>
      <c r="J179" s="91">
        <v>97895.26</v>
      </c>
      <c r="K179" s="92">
        <v>1967.69</v>
      </c>
      <c r="L179" s="91">
        <v>98874.21</v>
      </c>
      <c r="M179" s="92">
        <v>988.74</v>
      </c>
      <c r="N179" s="61">
        <v>578753.39</v>
      </c>
      <c r="O179" s="60">
        <v>20424.31</v>
      </c>
      <c r="P179" s="96"/>
      <c r="Q179" s="97"/>
      <c r="R179" s="96"/>
      <c r="S179" s="97"/>
      <c r="T179" s="96"/>
      <c r="U179" s="97"/>
      <c r="V179" s="96"/>
      <c r="W179" s="97"/>
      <c r="X179" s="96"/>
      <c r="Y179" s="97"/>
      <c r="Z179" s="96"/>
      <c r="AA179" s="97"/>
      <c r="AB179" s="61">
        <v>578753.39</v>
      </c>
      <c r="AC179" s="60">
        <v>20424.31</v>
      </c>
      <c r="AE179" s="419">
        <v>578753.39</v>
      </c>
      <c r="AF179" s="419">
        <v>20424.31</v>
      </c>
      <c r="AG179" s="967">
        <v>0</v>
      </c>
      <c r="AH179" s="967">
        <v>0</v>
      </c>
    </row>
    <row r="180" spans="1:34" ht="12.75" hidden="1">
      <c r="A180" s="46" t="s">
        <v>37</v>
      </c>
      <c r="B180" s="91">
        <v>36121.46</v>
      </c>
      <c r="C180" s="92">
        <v>2222.2</v>
      </c>
      <c r="D180" s="91">
        <v>36482.68</v>
      </c>
      <c r="E180" s="92">
        <v>1860.98</v>
      </c>
      <c r="F180" s="91">
        <v>36847.5</v>
      </c>
      <c r="G180" s="92">
        <v>1496.16</v>
      </c>
      <c r="H180" s="91">
        <v>37215.98</v>
      </c>
      <c r="I180" s="92">
        <v>1127.68</v>
      </c>
      <c r="J180" s="91">
        <v>37588.14</v>
      </c>
      <c r="K180" s="92">
        <v>755.52</v>
      </c>
      <c r="L180" s="91">
        <v>37964.02</v>
      </c>
      <c r="M180" s="92">
        <v>379.64</v>
      </c>
      <c r="N180" s="61">
        <v>222219.78</v>
      </c>
      <c r="O180" s="60">
        <v>7842.18</v>
      </c>
      <c r="P180" s="96"/>
      <c r="Q180" s="97"/>
      <c r="R180" s="96"/>
      <c r="S180" s="97"/>
      <c r="T180" s="96"/>
      <c r="U180" s="97"/>
      <c r="V180" s="96"/>
      <c r="W180" s="97"/>
      <c r="X180" s="96"/>
      <c r="Y180" s="97"/>
      <c r="Z180" s="96"/>
      <c r="AA180" s="97"/>
      <c r="AB180" s="61">
        <v>222219.78</v>
      </c>
      <c r="AC180" s="60">
        <v>7842.18</v>
      </c>
      <c r="AE180" s="419">
        <v>222219.78</v>
      </c>
      <c r="AF180" s="419">
        <v>7842.18</v>
      </c>
      <c r="AG180" s="967">
        <v>0</v>
      </c>
      <c r="AH180" s="967">
        <v>0</v>
      </c>
    </row>
    <row r="181" spans="1:34" ht="12.75" hidden="1">
      <c r="A181" s="46" t="s">
        <v>250</v>
      </c>
      <c r="B181" s="91">
        <v>180079.95</v>
      </c>
      <c r="C181" s="92">
        <v>11078.55</v>
      </c>
      <c r="D181" s="91">
        <v>181880.75</v>
      </c>
      <c r="E181" s="92">
        <v>9277.75</v>
      </c>
      <c r="F181" s="91">
        <v>183699.56</v>
      </c>
      <c r="G181" s="92">
        <v>7458.94</v>
      </c>
      <c r="H181" s="91">
        <v>185536.56</v>
      </c>
      <c r="I181" s="92">
        <v>5621.94</v>
      </c>
      <c r="J181" s="91">
        <v>187391.93</v>
      </c>
      <c r="K181" s="92">
        <v>3766.58</v>
      </c>
      <c r="L181" s="91">
        <v>189265.84</v>
      </c>
      <c r="M181" s="92">
        <v>1892.66</v>
      </c>
      <c r="N181" s="61">
        <v>1107854.59</v>
      </c>
      <c r="O181" s="60">
        <v>39096.42</v>
      </c>
      <c r="P181" s="96"/>
      <c r="Q181" s="97"/>
      <c r="R181" s="96"/>
      <c r="S181" s="97"/>
      <c r="T181" s="96"/>
      <c r="U181" s="97"/>
      <c r="V181" s="96"/>
      <c r="W181" s="97"/>
      <c r="X181" s="96"/>
      <c r="Y181" s="97"/>
      <c r="Z181" s="96"/>
      <c r="AA181" s="97"/>
      <c r="AB181" s="61">
        <v>1107854.59</v>
      </c>
      <c r="AC181" s="60">
        <v>39096.42</v>
      </c>
      <c r="AE181" s="419">
        <v>1107854.59</v>
      </c>
      <c r="AF181" s="419">
        <v>39096.42</v>
      </c>
      <c r="AG181" s="967">
        <v>0</v>
      </c>
      <c r="AH181" s="967">
        <v>0</v>
      </c>
    </row>
    <row r="182" spans="1:34" ht="12.75" hidden="1">
      <c r="A182" s="46" t="s">
        <v>251</v>
      </c>
      <c r="B182" s="91">
        <v>23138.93</v>
      </c>
      <c r="C182" s="92">
        <v>1423.51</v>
      </c>
      <c r="D182" s="91">
        <v>23370.31</v>
      </c>
      <c r="E182" s="92">
        <v>1192.12</v>
      </c>
      <c r="F182" s="91">
        <v>23604.02</v>
      </c>
      <c r="G182" s="92">
        <v>958.42</v>
      </c>
      <c r="H182" s="91">
        <v>23840.06</v>
      </c>
      <c r="I182" s="92">
        <v>722.38</v>
      </c>
      <c r="J182" s="91">
        <v>24078.46</v>
      </c>
      <c r="K182" s="92">
        <v>483.98</v>
      </c>
      <c r="L182" s="91">
        <v>24319.24</v>
      </c>
      <c r="M182" s="92">
        <v>243.19</v>
      </c>
      <c r="N182" s="61">
        <v>142351.02</v>
      </c>
      <c r="O182" s="60">
        <v>5023.6</v>
      </c>
      <c r="P182" s="96"/>
      <c r="Q182" s="97"/>
      <c r="R182" s="96"/>
      <c r="S182" s="97"/>
      <c r="T182" s="96"/>
      <c r="U182" s="97"/>
      <c r="V182" s="96"/>
      <c r="W182" s="97"/>
      <c r="X182" s="96"/>
      <c r="Y182" s="97"/>
      <c r="Z182" s="96"/>
      <c r="AA182" s="97"/>
      <c r="AB182" s="61">
        <v>142351.02</v>
      </c>
      <c r="AC182" s="60">
        <v>5023.6</v>
      </c>
      <c r="AE182" s="419">
        <v>142351.02</v>
      </c>
      <c r="AF182" s="419">
        <v>5023.6</v>
      </c>
      <c r="AG182" s="967">
        <v>0</v>
      </c>
      <c r="AH182" s="967">
        <v>0</v>
      </c>
    </row>
    <row r="183" spans="1:34" ht="12.75" hidden="1">
      <c r="A183" s="46" t="s">
        <v>14</v>
      </c>
      <c r="B183" s="91">
        <v>26327.8</v>
      </c>
      <c r="C183" s="92">
        <v>1619.69</v>
      </c>
      <c r="D183" s="91">
        <v>26591.08</v>
      </c>
      <c r="E183" s="92">
        <v>1356.41</v>
      </c>
      <c r="F183" s="91">
        <v>26856.99</v>
      </c>
      <c r="G183" s="92">
        <v>1090.5</v>
      </c>
      <c r="H183" s="91">
        <v>27125.55</v>
      </c>
      <c r="I183" s="92">
        <v>821.93</v>
      </c>
      <c r="J183" s="91">
        <v>27396.81</v>
      </c>
      <c r="K183" s="92">
        <v>550.68</v>
      </c>
      <c r="L183" s="91">
        <v>27670.78</v>
      </c>
      <c r="M183" s="92">
        <v>276.71</v>
      </c>
      <c r="N183" s="61">
        <v>161969.01</v>
      </c>
      <c r="O183" s="60">
        <v>5715.92</v>
      </c>
      <c r="P183" s="96"/>
      <c r="Q183" s="97"/>
      <c r="R183" s="96"/>
      <c r="S183" s="97"/>
      <c r="T183" s="96"/>
      <c r="U183" s="97"/>
      <c r="V183" s="96"/>
      <c r="W183" s="97"/>
      <c r="X183" s="96"/>
      <c r="Y183" s="97"/>
      <c r="Z183" s="96"/>
      <c r="AA183" s="97"/>
      <c r="AB183" s="61">
        <v>161969.01</v>
      </c>
      <c r="AC183" s="60">
        <v>5715.92</v>
      </c>
      <c r="AE183" s="419">
        <v>161969.01</v>
      </c>
      <c r="AF183" s="419">
        <v>5715.92</v>
      </c>
      <c r="AG183" s="967">
        <v>0</v>
      </c>
      <c r="AH183" s="967">
        <v>0</v>
      </c>
    </row>
    <row r="184" spans="1:34" ht="12.75" hidden="1">
      <c r="A184" s="46" t="s">
        <v>13</v>
      </c>
      <c r="B184" s="91">
        <v>137320.29</v>
      </c>
      <c r="C184" s="92">
        <v>8447.96</v>
      </c>
      <c r="D184" s="91">
        <v>138693.49</v>
      </c>
      <c r="E184" s="92">
        <v>7074.76</v>
      </c>
      <c r="F184" s="91">
        <v>140080.43</v>
      </c>
      <c r="G184" s="92">
        <v>5687.83</v>
      </c>
      <c r="H184" s="91">
        <v>141481.23</v>
      </c>
      <c r="I184" s="92">
        <v>4287.02</v>
      </c>
      <c r="J184" s="91">
        <v>142896.04</v>
      </c>
      <c r="K184" s="92">
        <v>2872.21</v>
      </c>
      <c r="L184" s="91">
        <v>144325</v>
      </c>
      <c r="M184" s="92">
        <v>1443.25</v>
      </c>
      <c r="N184" s="61">
        <v>844796.48</v>
      </c>
      <c r="O184" s="60">
        <v>29813.03</v>
      </c>
      <c r="P184" s="96"/>
      <c r="Q184" s="97"/>
      <c r="R184" s="96"/>
      <c r="S184" s="97"/>
      <c r="T184" s="96"/>
      <c r="U184" s="97"/>
      <c r="V184" s="96"/>
      <c r="W184" s="97"/>
      <c r="X184" s="96"/>
      <c r="Y184" s="97"/>
      <c r="Z184" s="96"/>
      <c r="AA184" s="97"/>
      <c r="AB184" s="61">
        <v>844796.48</v>
      </c>
      <c r="AC184" s="60">
        <v>29813.03</v>
      </c>
      <c r="AE184" s="419">
        <v>844796.48</v>
      </c>
      <c r="AF184" s="419">
        <v>29813.03</v>
      </c>
      <c r="AG184" s="967">
        <v>0</v>
      </c>
      <c r="AH184" s="967">
        <v>0</v>
      </c>
    </row>
    <row r="185" spans="1:34" ht="12.75" hidden="1">
      <c r="A185" s="46" t="s">
        <v>9</v>
      </c>
      <c r="B185" s="91">
        <v>45324.78</v>
      </c>
      <c r="C185" s="92">
        <v>2788.39</v>
      </c>
      <c r="D185" s="91">
        <v>45778.03</v>
      </c>
      <c r="E185" s="92">
        <v>2335.14</v>
      </c>
      <c r="F185" s="91">
        <v>46235.81</v>
      </c>
      <c r="G185" s="92">
        <v>1877.36</v>
      </c>
      <c r="H185" s="91">
        <v>46698.17</v>
      </c>
      <c r="I185" s="92">
        <v>1415</v>
      </c>
      <c r="J185" s="91">
        <v>47165.14</v>
      </c>
      <c r="K185" s="92">
        <v>948.02</v>
      </c>
      <c r="L185" s="91">
        <v>47636.8</v>
      </c>
      <c r="M185" s="92">
        <v>476.37</v>
      </c>
      <c r="N185" s="61">
        <v>278838.73</v>
      </c>
      <c r="O185" s="60">
        <v>9840.28</v>
      </c>
      <c r="P185" s="96"/>
      <c r="Q185" s="97"/>
      <c r="R185" s="96"/>
      <c r="S185" s="97"/>
      <c r="T185" s="96"/>
      <c r="U185" s="97"/>
      <c r="V185" s="96"/>
      <c r="W185" s="97"/>
      <c r="X185" s="96"/>
      <c r="Y185" s="97"/>
      <c r="Z185" s="96"/>
      <c r="AA185" s="97"/>
      <c r="AB185" s="61">
        <v>278838.73</v>
      </c>
      <c r="AC185" s="60">
        <v>9840.28</v>
      </c>
      <c r="AE185" s="419">
        <v>278838.73</v>
      </c>
      <c r="AF185" s="419">
        <v>9840.28</v>
      </c>
      <c r="AG185" s="967">
        <v>0</v>
      </c>
      <c r="AH185" s="967">
        <v>0</v>
      </c>
    </row>
    <row r="186" spans="1:34" ht="12.75" hidden="1">
      <c r="A186" s="46" t="s">
        <v>252</v>
      </c>
      <c r="B186" s="91">
        <v>135974.34</v>
      </c>
      <c r="C186" s="92">
        <v>8365.16</v>
      </c>
      <c r="D186" s="91">
        <v>137334.08</v>
      </c>
      <c r="E186" s="92">
        <v>7005.42</v>
      </c>
      <c r="F186" s="91">
        <v>138707.42</v>
      </c>
      <c r="G186" s="92">
        <v>5632.08</v>
      </c>
      <c r="H186" s="91">
        <v>140094.49</v>
      </c>
      <c r="I186" s="92">
        <v>4245</v>
      </c>
      <c r="J186" s="91">
        <v>141495.44</v>
      </c>
      <c r="K186" s="92">
        <v>2844.06</v>
      </c>
      <c r="L186" s="91">
        <v>142910.39</v>
      </c>
      <c r="M186" s="92">
        <v>1429.1</v>
      </c>
      <c r="N186" s="61">
        <v>836516.16</v>
      </c>
      <c r="O186" s="60">
        <v>29520.82</v>
      </c>
      <c r="P186" s="96"/>
      <c r="Q186" s="97"/>
      <c r="R186" s="96"/>
      <c r="S186" s="97"/>
      <c r="T186" s="96"/>
      <c r="U186" s="97"/>
      <c r="V186" s="96"/>
      <c r="W186" s="97"/>
      <c r="X186" s="96"/>
      <c r="Y186" s="97"/>
      <c r="Z186" s="96"/>
      <c r="AA186" s="97"/>
      <c r="AB186" s="61">
        <v>836516.16</v>
      </c>
      <c r="AC186" s="60">
        <v>29520.82</v>
      </c>
      <c r="AE186" s="419">
        <v>836516.16</v>
      </c>
      <c r="AF186" s="419">
        <v>29520.82</v>
      </c>
      <c r="AG186" s="967">
        <v>0</v>
      </c>
      <c r="AH186" s="967">
        <v>0</v>
      </c>
    </row>
    <row r="187" spans="1:34" ht="12.75" hidden="1">
      <c r="A187" s="46" t="s">
        <v>208</v>
      </c>
      <c r="B187" s="91">
        <v>150128.75</v>
      </c>
      <c r="C187" s="92">
        <v>9235.94</v>
      </c>
      <c r="D187" s="91">
        <v>151630.04</v>
      </c>
      <c r="E187" s="92">
        <v>7734.66</v>
      </c>
      <c r="F187" s="91">
        <v>153146.33</v>
      </c>
      <c r="G187" s="92">
        <v>6218.36</v>
      </c>
      <c r="H187" s="91">
        <v>154677.8</v>
      </c>
      <c r="I187" s="92">
        <v>4686.89</v>
      </c>
      <c r="J187" s="91">
        <v>156224.58</v>
      </c>
      <c r="K187" s="92">
        <v>3140.11</v>
      </c>
      <c r="L187" s="91">
        <v>157786.82</v>
      </c>
      <c r="M187" s="92">
        <v>1577.87</v>
      </c>
      <c r="N187" s="61">
        <v>923594.32</v>
      </c>
      <c r="O187" s="60">
        <v>32593.83</v>
      </c>
      <c r="P187" s="96"/>
      <c r="Q187" s="97"/>
      <c r="R187" s="96"/>
      <c r="S187" s="97"/>
      <c r="T187" s="96"/>
      <c r="U187" s="97"/>
      <c r="V187" s="96"/>
      <c r="W187" s="97"/>
      <c r="X187" s="96"/>
      <c r="Y187" s="97"/>
      <c r="Z187" s="96"/>
      <c r="AA187" s="97"/>
      <c r="AB187" s="61">
        <v>923594.32</v>
      </c>
      <c r="AC187" s="60">
        <v>32593.83</v>
      </c>
      <c r="AE187" s="419">
        <v>923594.32</v>
      </c>
      <c r="AF187" s="419">
        <v>32593.83</v>
      </c>
      <c r="AG187" s="967">
        <v>0</v>
      </c>
      <c r="AH187" s="967">
        <v>0</v>
      </c>
    </row>
    <row r="188" spans="1:34" ht="12.75" hidden="1">
      <c r="A188" s="46" t="s">
        <v>5</v>
      </c>
      <c r="B188" s="91">
        <v>110289.52</v>
      </c>
      <c r="C188" s="92">
        <v>6785.03</v>
      </c>
      <c r="D188" s="91">
        <v>111392.41</v>
      </c>
      <c r="E188" s="92">
        <v>5682.13</v>
      </c>
      <c r="F188" s="91">
        <v>112506.34</v>
      </c>
      <c r="G188" s="92">
        <v>4568.21</v>
      </c>
      <c r="H188" s="91">
        <v>113631.4</v>
      </c>
      <c r="I188" s="92">
        <v>3443.15</v>
      </c>
      <c r="J188" s="91">
        <v>114767.72</v>
      </c>
      <c r="K188" s="92">
        <v>2306.83</v>
      </c>
      <c r="L188" s="91">
        <v>115915.39</v>
      </c>
      <c r="M188" s="92">
        <v>1159.15</v>
      </c>
      <c r="N188" s="61">
        <v>678502.78</v>
      </c>
      <c r="O188" s="60">
        <v>23944.5</v>
      </c>
      <c r="P188" s="96"/>
      <c r="Q188" s="97"/>
      <c r="R188" s="96"/>
      <c r="S188" s="97"/>
      <c r="T188" s="96"/>
      <c r="U188" s="97"/>
      <c r="V188" s="96"/>
      <c r="W188" s="97"/>
      <c r="X188" s="96"/>
      <c r="Y188" s="97"/>
      <c r="Z188" s="96"/>
      <c r="AA188" s="97"/>
      <c r="AB188" s="61">
        <v>678502.78</v>
      </c>
      <c r="AC188" s="60">
        <v>23944.5</v>
      </c>
      <c r="AE188" s="419">
        <v>678502.78</v>
      </c>
      <c r="AF188" s="419">
        <v>23944.5</v>
      </c>
      <c r="AG188" s="967">
        <v>0</v>
      </c>
      <c r="AH188" s="967">
        <v>0</v>
      </c>
    </row>
    <row r="189" spans="1:34" ht="12.75" hidden="1">
      <c r="A189" s="46" t="s">
        <v>7</v>
      </c>
      <c r="B189" s="91">
        <v>57045.42</v>
      </c>
      <c r="C189" s="92">
        <v>3509.44</v>
      </c>
      <c r="D189" s="91">
        <v>57615.87</v>
      </c>
      <c r="E189" s="92">
        <v>2938.99</v>
      </c>
      <c r="F189" s="91">
        <v>58192.03</v>
      </c>
      <c r="G189" s="92">
        <v>2362.83</v>
      </c>
      <c r="H189" s="91">
        <v>58773.95</v>
      </c>
      <c r="I189" s="92">
        <v>1780.91</v>
      </c>
      <c r="J189" s="91">
        <v>59361.69</v>
      </c>
      <c r="K189" s="92">
        <v>1193.17</v>
      </c>
      <c r="L189" s="91">
        <v>59955.31</v>
      </c>
      <c r="M189" s="92">
        <v>599.55</v>
      </c>
      <c r="N189" s="61">
        <v>350944.27</v>
      </c>
      <c r="O189" s="60">
        <v>12384.89</v>
      </c>
      <c r="P189" s="96"/>
      <c r="Q189" s="97"/>
      <c r="R189" s="96"/>
      <c r="S189" s="97"/>
      <c r="T189" s="96"/>
      <c r="U189" s="97"/>
      <c r="V189" s="96"/>
      <c r="W189" s="97"/>
      <c r="X189" s="96"/>
      <c r="Y189" s="97"/>
      <c r="Z189" s="96"/>
      <c r="AA189" s="97"/>
      <c r="AB189" s="61">
        <v>350944.27</v>
      </c>
      <c r="AC189" s="60">
        <v>12384.89</v>
      </c>
      <c r="AE189" s="419">
        <v>350944.27</v>
      </c>
      <c r="AF189" s="419">
        <v>12384.89</v>
      </c>
      <c r="AG189" s="967">
        <v>0</v>
      </c>
      <c r="AH189" s="967">
        <v>0</v>
      </c>
    </row>
    <row r="190" spans="1:34" ht="12.75" hidden="1">
      <c r="A190" s="46" t="s">
        <v>229</v>
      </c>
      <c r="B190" s="421">
        <v>106565</v>
      </c>
      <c r="C190" s="92">
        <v>6555.89</v>
      </c>
      <c r="D190" s="421">
        <v>107630.65</v>
      </c>
      <c r="E190" s="92">
        <v>5490.24</v>
      </c>
      <c r="F190" s="421">
        <v>108706.95</v>
      </c>
      <c r="G190" s="92">
        <v>4413.94</v>
      </c>
      <c r="H190" s="421">
        <v>109794.02</v>
      </c>
      <c r="I190" s="92">
        <v>3326.87</v>
      </c>
      <c r="J190" s="421">
        <v>110891.96</v>
      </c>
      <c r="K190" s="92">
        <v>2228.93</v>
      </c>
      <c r="L190" s="421">
        <v>112000.88</v>
      </c>
      <c r="M190" s="92">
        <v>1120.01</v>
      </c>
      <c r="N190" s="61">
        <v>655589.46</v>
      </c>
      <c r="O190" s="60">
        <v>23135.88</v>
      </c>
      <c r="P190" s="96"/>
      <c r="Q190" s="97"/>
      <c r="R190" s="96"/>
      <c r="S190" s="97"/>
      <c r="T190" s="96"/>
      <c r="U190" s="97"/>
      <c r="V190" s="96"/>
      <c r="W190" s="97"/>
      <c r="X190" s="96"/>
      <c r="Y190" s="97"/>
      <c r="Z190" s="96"/>
      <c r="AA190" s="97"/>
      <c r="AB190" s="61">
        <v>655589.46</v>
      </c>
      <c r="AC190" s="60">
        <v>23135.88</v>
      </c>
      <c r="AE190" s="419">
        <v>655589.46</v>
      </c>
      <c r="AF190" s="419">
        <v>23135.88</v>
      </c>
      <c r="AG190" s="967">
        <v>0</v>
      </c>
      <c r="AH190" s="967">
        <v>0</v>
      </c>
    </row>
    <row r="191" spans="1:34" ht="12.75" hidden="1">
      <c r="A191" s="46" t="s">
        <v>4</v>
      </c>
      <c r="B191" s="421">
        <v>69686.85</v>
      </c>
      <c r="C191" s="92">
        <v>4287.15</v>
      </c>
      <c r="D191" s="421">
        <v>70383.72</v>
      </c>
      <c r="E191" s="92">
        <v>3590.28</v>
      </c>
      <c r="F191" s="421">
        <v>71087.55</v>
      </c>
      <c r="G191" s="92">
        <v>2886.44</v>
      </c>
      <c r="H191" s="421">
        <v>71798.43</v>
      </c>
      <c r="I191" s="92">
        <v>2175.56</v>
      </c>
      <c r="J191" s="421">
        <v>72516.41</v>
      </c>
      <c r="K191" s="92">
        <v>1457.58</v>
      </c>
      <c r="L191" s="421">
        <v>73241.58</v>
      </c>
      <c r="M191" s="92">
        <v>732.42</v>
      </c>
      <c r="N191" s="61">
        <v>428714.54</v>
      </c>
      <c r="O191" s="60">
        <v>15129.43</v>
      </c>
      <c r="P191" s="96"/>
      <c r="Q191" s="97"/>
      <c r="R191" s="96"/>
      <c r="S191" s="97"/>
      <c r="T191" s="96"/>
      <c r="U191" s="97"/>
      <c r="V191" s="96"/>
      <c r="W191" s="97"/>
      <c r="X191" s="96"/>
      <c r="Y191" s="97"/>
      <c r="Z191" s="96"/>
      <c r="AA191" s="97"/>
      <c r="AB191" s="61">
        <v>428714.54</v>
      </c>
      <c r="AC191" s="60">
        <v>15129.43</v>
      </c>
      <c r="AE191" s="419">
        <v>428714.54</v>
      </c>
      <c r="AF191" s="419">
        <v>15129.43</v>
      </c>
      <c r="AG191" s="967">
        <v>0</v>
      </c>
      <c r="AH191" s="967">
        <v>0</v>
      </c>
    </row>
    <row r="192" spans="1:34" ht="12.75" hidden="1">
      <c r="A192" s="46" t="s">
        <v>10</v>
      </c>
      <c r="B192" s="91">
        <v>57988.26</v>
      </c>
      <c r="C192" s="92">
        <v>4183</v>
      </c>
      <c r="D192" s="91">
        <v>58568.15</v>
      </c>
      <c r="E192" s="92">
        <v>3603.12</v>
      </c>
      <c r="F192" s="91">
        <v>59153.83</v>
      </c>
      <c r="G192" s="92">
        <v>3017.44</v>
      </c>
      <c r="H192" s="91">
        <v>59745.37</v>
      </c>
      <c r="I192" s="92">
        <v>2425.9</v>
      </c>
      <c r="J192" s="91">
        <v>60342.82</v>
      </c>
      <c r="K192" s="92">
        <v>1828.45</v>
      </c>
      <c r="L192" s="91">
        <v>60946.25</v>
      </c>
      <c r="M192" s="92">
        <v>1225.02</v>
      </c>
      <c r="N192" s="61">
        <v>356744.68</v>
      </c>
      <c r="O192" s="60">
        <v>16282.93</v>
      </c>
      <c r="P192" s="91">
        <v>61555.71</v>
      </c>
      <c r="Q192" s="92">
        <v>615.56</v>
      </c>
      <c r="R192" s="96"/>
      <c r="S192" s="97"/>
      <c r="T192" s="96"/>
      <c r="U192" s="97"/>
      <c r="V192" s="96"/>
      <c r="W192" s="97"/>
      <c r="X192" s="96"/>
      <c r="Y192" s="97"/>
      <c r="Z192" s="96"/>
      <c r="AA192" s="97"/>
      <c r="AB192" s="61">
        <v>418300.39</v>
      </c>
      <c r="AC192" s="60">
        <v>16898.49</v>
      </c>
      <c r="AE192" s="419">
        <v>418300.39</v>
      </c>
      <c r="AF192" s="419">
        <v>16898.49</v>
      </c>
      <c r="AG192" s="967">
        <v>0</v>
      </c>
      <c r="AH192" s="967">
        <v>0</v>
      </c>
    </row>
    <row r="193" spans="1:34" ht="12.75" hidden="1">
      <c r="A193" s="46" t="s">
        <v>11</v>
      </c>
      <c r="B193" s="91">
        <v>83969.48</v>
      </c>
      <c r="C193" s="92">
        <v>5165.81</v>
      </c>
      <c r="D193" s="91">
        <v>84809.17</v>
      </c>
      <c r="E193" s="92">
        <v>4326.12</v>
      </c>
      <c r="F193" s="91">
        <v>85657.26</v>
      </c>
      <c r="G193" s="92">
        <v>3478.03</v>
      </c>
      <c r="H193" s="91">
        <v>86513.83</v>
      </c>
      <c r="I193" s="92">
        <v>2621.46</v>
      </c>
      <c r="J193" s="91">
        <v>87378.98</v>
      </c>
      <c r="K193" s="92">
        <v>1756.32</v>
      </c>
      <c r="L193" s="91">
        <v>88252.76</v>
      </c>
      <c r="M193" s="92">
        <v>882.53</v>
      </c>
      <c r="N193" s="61">
        <v>516581.48</v>
      </c>
      <c r="O193" s="60">
        <v>18230.27</v>
      </c>
      <c r="P193" s="96"/>
      <c r="Q193" s="97"/>
      <c r="R193" s="96"/>
      <c r="S193" s="97"/>
      <c r="T193" s="96"/>
      <c r="U193" s="97"/>
      <c r="V193" s="96"/>
      <c r="W193" s="97"/>
      <c r="X193" s="96"/>
      <c r="Y193" s="97"/>
      <c r="Z193" s="96"/>
      <c r="AA193" s="97"/>
      <c r="AB193" s="61">
        <v>516581.48</v>
      </c>
      <c r="AC193" s="60">
        <v>18230.27</v>
      </c>
      <c r="AE193" s="419">
        <v>516581.48</v>
      </c>
      <c r="AF193" s="419">
        <v>18230.27</v>
      </c>
      <c r="AG193" s="967">
        <v>0</v>
      </c>
      <c r="AH193" s="967">
        <v>0</v>
      </c>
    </row>
    <row r="194" spans="1:34" ht="12.75" hidden="1">
      <c r="A194" s="46" t="s">
        <v>6</v>
      </c>
      <c r="B194" s="91">
        <v>25537.02</v>
      </c>
      <c r="C194" s="92">
        <v>1571.04</v>
      </c>
      <c r="D194" s="91">
        <v>25792.39</v>
      </c>
      <c r="E194" s="92">
        <v>1315.67</v>
      </c>
      <c r="F194" s="91">
        <v>26050.32</v>
      </c>
      <c r="G194" s="92">
        <v>1057.75</v>
      </c>
      <c r="H194" s="91">
        <v>26310.82</v>
      </c>
      <c r="I194" s="92">
        <v>797.24</v>
      </c>
      <c r="J194" s="91">
        <v>26573.93</v>
      </c>
      <c r="K194" s="92">
        <v>534.14</v>
      </c>
      <c r="L194" s="91">
        <v>26839.66</v>
      </c>
      <c r="M194" s="92">
        <v>268.4</v>
      </c>
      <c r="N194" s="61">
        <v>157104.14</v>
      </c>
      <c r="O194" s="60">
        <v>5544.24</v>
      </c>
      <c r="P194" s="96"/>
      <c r="Q194" s="97"/>
      <c r="R194" s="96"/>
      <c r="S194" s="97"/>
      <c r="T194" s="96"/>
      <c r="U194" s="97"/>
      <c r="V194" s="96"/>
      <c r="W194" s="97"/>
      <c r="X194" s="96"/>
      <c r="Y194" s="97"/>
      <c r="Z194" s="96"/>
      <c r="AA194" s="97"/>
      <c r="AB194" s="61">
        <v>157104.14</v>
      </c>
      <c r="AC194" s="60">
        <v>5544.24</v>
      </c>
      <c r="AE194" s="419">
        <v>157104.14</v>
      </c>
      <c r="AF194" s="419">
        <v>5544.24</v>
      </c>
      <c r="AG194" s="967">
        <v>0</v>
      </c>
      <c r="AH194" s="967">
        <v>0</v>
      </c>
    </row>
    <row r="195" spans="1:34" ht="12.75" hidden="1">
      <c r="A195" s="141" t="s">
        <v>98</v>
      </c>
      <c r="B195" s="44">
        <v>130286.72</v>
      </c>
      <c r="C195" s="43">
        <v>17630.95</v>
      </c>
      <c r="D195" s="44">
        <v>218716.29</v>
      </c>
      <c r="E195" s="43">
        <v>16161.9</v>
      </c>
      <c r="F195" s="44">
        <v>226465.07</v>
      </c>
      <c r="G195" s="43">
        <v>18142.78</v>
      </c>
      <c r="H195" s="44">
        <v>232529.08</v>
      </c>
      <c r="I195" s="43">
        <v>17645.43</v>
      </c>
      <c r="J195" s="44">
        <v>237858.22</v>
      </c>
      <c r="K195" s="43">
        <v>18247.46</v>
      </c>
      <c r="L195" s="44">
        <v>241508.57</v>
      </c>
      <c r="M195" s="43">
        <v>17532.83</v>
      </c>
      <c r="N195" s="44">
        <v>1287363.95</v>
      </c>
      <c r="O195" s="43">
        <v>105361.35</v>
      </c>
      <c r="P195" s="44">
        <v>244740.7</v>
      </c>
      <c r="Q195" s="43">
        <v>17944.01</v>
      </c>
      <c r="R195" s="44">
        <v>251620.96</v>
      </c>
      <c r="S195" s="43">
        <v>18021.04</v>
      </c>
      <c r="T195" s="44">
        <v>256653.38</v>
      </c>
      <c r="U195" s="43">
        <v>17366.62</v>
      </c>
      <c r="V195" s="44">
        <v>261786.44</v>
      </c>
      <c r="W195" s="43">
        <v>17859.74</v>
      </c>
      <c r="X195" s="44">
        <v>267022.17</v>
      </c>
      <c r="Y195" s="43">
        <v>17190.34</v>
      </c>
      <c r="Z195" s="44">
        <v>272362.62</v>
      </c>
      <c r="AA195" s="43">
        <v>17655.97</v>
      </c>
      <c r="AB195" s="44">
        <v>2841550.22</v>
      </c>
      <c r="AC195" s="43">
        <v>211399.07</v>
      </c>
      <c r="AE195" s="419">
        <v>2841550.22</v>
      </c>
      <c r="AF195" s="419">
        <v>211399.07</v>
      </c>
      <c r="AG195" s="967">
        <v>0</v>
      </c>
      <c r="AH195" s="967">
        <v>0</v>
      </c>
    </row>
    <row r="196" spans="1:34" ht="12.75" hidden="1">
      <c r="A196" s="46" t="s">
        <v>37</v>
      </c>
      <c r="B196" s="91"/>
      <c r="C196" s="92"/>
      <c r="D196" s="91"/>
      <c r="E196" s="92"/>
      <c r="F196" s="91"/>
      <c r="G196" s="92"/>
      <c r="H196" s="91"/>
      <c r="I196" s="92"/>
      <c r="J196" s="91"/>
      <c r="K196" s="92"/>
      <c r="L196" s="91"/>
      <c r="M196" s="92"/>
      <c r="N196" s="61">
        <v>0</v>
      </c>
      <c r="O196" s="60">
        <v>0</v>
      </c>
      <c r="P196" s="91"/>
      <c r="Q196" s="92"/>
      <c r="R196" s="91"/>
      <c r="S196" s="92"/>
      <c r="T196" s="91"/>
      <c r="U196" s="92"/>
      <c r="V196" s="91"/>
      <c r="W196" s="92"/>
      <c r="X196" s="91"/>
      <c r="Y196" s="92"/>
      <c r="Z196" s="91"/>
      <c r="AA196" s="92"/>
      <c r="AB196" s="61">
        <v>0</v>
      </c>
      <c r="AC196" s="60">
        <v>0</v>
      </c>
      <c r="AE196" s="419">
        <v>0</v>
      </c>
      <c r="AF196" s="419">
        <v>0</v>
      </c>
      <c r="AG196" s="967">
        <v>0</v>
      </c>
      <c r="AH196" s="967">
        <v>0</v>
      </c>
    </row>
    <row r="197" spans="1:34" ht="12.75" hidden="1">
      <c r="A197" s="46" t="s">
        <v>252</v>
      </c>
      <c r="B197" s="91">
        <v>122663.99</v>
      </c>
      <c r="C197" s="92">
        <v>16599.41</v>
      </c>
      <c r="D197" s="91">
        <v>205919.77</v>
      </c>
      <c r="E197" s="92">
        <v>15216.3</v>
      </c>
      <c r="F197" s="91">
        <v>213215.19</v>
      </c>
      <c r="G197" s="92">
        <v>17081.3</v>
      </c>
      <c r="H197" s="91">
        <v>218924.41</v>
      </c>
      <c r="I197" s="92">
        <v>16613.04</v>
      </c>
      <c r="J197" s="91">
        <v>223941.76</v>
      </c>
      <c r="K197" s="92">
        <v>17179.84</v>
      </c>
      <c r="L197" s="91">
        <v>227378.54</v>
      </c>
      <c r="M197" s="92">
        <v>16507.03</v>
      </c>
      <c r="N197" s="61">
        <v>1212043.66</v>
      </c>
      <c r="O197" s="60">
        <v>99196.92</v>
      </c>
      <c r="P197" s="91">
        <v>230421.57</v>
      </c>
      <c r="Q197" s="92">
        <v>16894.15</v>
      </c>
      <c r="R197" s="91">
        <v>236899.27</v>
      </c>
      <c r="S197" s="92">
        <v>16966.68</v>
      </c>
      <c r="T197" s="91">
        <v>241637.26</v>
      </c>
      <c r="U197" s="92">
        <v>16350.54</v>
      </c>
      <c r="V197" s="91">
        <v>246470</v>
      </c>
      <c r="W197" s="92">
        <v>16814.81</v>
      </c>
      <c r="X197" s="91">
        <v>251399.4</v>
      </c>
      <c r="Y197" s="92">
        <v>16184.58</v>
      </c>
      <c r="Z197" s="91">
        <v>256427.39</v>
      </c>
      <c r="AA197" s="92">
        <v>16622.97</v>
      </c>
      <c r="AB197" s="61">
        <v>2675298.55</v>
      </c>
      <c r="AC197" s="60">
        <v>199030.65</v>
      </c>
      <c r="AE197" s="419">
        <v>2675298.55</v>
      </c>
      <c r="AF197" s="419">
        <v>199030.65</v>
      </c>
      <c r="AG197" s="967">
        <v>0</v>
      </c>
      <c r="AH197" s="967">
        <v>0</v>
      </c>
    </row>
    <row r="198" spans="1:34" ht="12.75" hidden="1">
      <c r="A198" s="46" t="s">
        <v>11</v>
      </c>
      <c r="B198" s="91">
        <v>7622.73</v>
      </c>
      <c r="C198" s="92">
        <v>1031.54</v>
      </c>
      <c r="D198" s="91">
        <v>12796.52</v>
      </c>
      <c r="E198" s="92">
        <v>945.6</v>
      </c>
      <c r="F198" s="91">
        <v>13249.88</v>
      </c>
      <c r="G198" s="92">
        <v>1061.48</v>
      </c>
      <c r="H198" s="91">
        <v>13604.67</v>
      </c>
      <c r="I198" s="92">
        <v>1032.39</v>
      </c>
      <c r="J198" s="91">
        <v>13916.46</v>
      </c>
      <c r="K198" s="92">
        <v>1067.62</v>
      </c>
      <c r="L198" s="91">
        <v>14130.03</v>
      </c>
      <c r="M198" s="92">
        <v>1025.8</v>
      </c>
      <c r="N198" s="61">
        <v>75320.29</v>
      </c>
      <c r="O198" s="60">
        <v>6164.43</v>
      </c>
      <c r="P198" s="91">
        <v>14319.13</v>
      </c>
      <c r="Q198" s="92">
        <v>1049.86</v>
      </c>
      <c r="R198" s="91">
        <v>14721.69</v>
      </c>
      <c r="S198" s="92">
        <v>1054.36</v>
      </c>
      <c r="T198" s="91">
        <v>15016.12</v>
      </c>
      <c r="U198" s="92">
        <v>1016.08</v>
      </c>
      <c r="V198" s="91">
        <v>15316.44</v>
      </c>
      <c r="W198" s="92">
        <v>1044.93</v>
      </c>
      <c r="X198" s="91">
        <v>15622.77</v>
      </c>
      <c r="Y198" s="92">
        <v>1005.76</v>
      </c>
      <c r="Z198" s="91">
        <v>15935.23</v>
      </c>
      <c r="AA198" s="92">
        <v>1033</v>
      </c>
      <c r="AB198" s="61">
        <v>166251.67</v>
      </c>
      <c r="AC198" s="60">
        <v>12368.42</v>
      </c>
      <c r="AE198" s="419">
        <v>166251.67</v>
      </c>
      <c r="AF198" s="419">
        <v>12368.42</v>
      </c>
      <c r="AG198" s="967">
        <v>0</v>
      </c>
      <c r="AH198" s="967">
        <v>0</v>
      </c>
    </row>
    <row r="199" spans="1:34" ht="12.75" hidden="1">
      <c r="A199" s="141" t="s">
        <v>254</v>
      </c>
      <c r="B199" s="44">
        <v>56309.17</v>
      </c>
      <c r="C199" s="43">
        <v>58560.28</v>
      </c>
      <c r="D199" s="44">
        <v>56309.17</v>
      </c>
      <c r="E199" s="43">
        <v>52633.98</v>
      </c>
      <c r="F199" s="44">
        <v>56309.17</v>
      </c>
      <c r="G199" s="43">
        <v>57986.39</v>
      </c>
      <c r="H199" s="44">
        <v>56309.17</v>
      </c>
      <c r="I199" s="43">
        <v>55838.17</v>
      </c>
      <c r="J199" s="44">
        <v>56309.17</v>
      </c>
      <c r="K199" s="43">
        <v>57412.5</v>
      </c>
      <c r="L199" s="44">
        <v>56309.17</v>
      </c>
      <c r="M199" s="43">
        <v>55282.79</v>
      </c>
      <c r="N199" s="44">
        <v>337855.02</v>
      </c>
      <c r="O199" s="43">
        <v>337714.11</v>
      </c>
      <c r="P199" s="44">
        <v>56309.17</v>
      </c>
      <c r="Q199" s="43">
        <v>56838.6</v>
      </c>
      <c r="R199" s="44">
        <v>56309.17</v>
      </c>
      <c r="S199" s="43">
        <v>56551.66</v>
      </c>
      <c r="T199" s="44">
        <v>56309.17</v>
      </c>
      <c r="U199" s="43">
        <v>54449.72</v>
      </c>
      <c r="V199" s="44">
        <v>56309.17</v>
      </c>
      <c r="W199" s="43">
        <v>55977.77</v>
      </c>
      <c r="X199" s="44">
        <v>56309.17</v>
      </c>
      <c r="Y199" s="43">
        <v>53894.35</v>
      </c>
      <c r="Z199" s="44">
        <v>56309.17</v>
      </c>
      <c r="AA199" s="43">
        <v>55403.88</v>
      </c>
      <c r="AB199" s="44">
        <v>675710.04</v>
      </c>
      <c r="AC199" s="43">
        <v>670830.09</v>
      </c>
      <c r="AE199" s="419">
        <v>675710.04</v>
      </c>
      <c r="AF199" s="419">
        <v>670830.09</v>
      </c>
      <c r="AG199" s="967">
        <v>0</v>
      </c>
      <c r="AH199" s="967">
        <v>0</v>
      </c>
    </row>
    <row r="200" spans="1:34" ht="12.75" hidden="1">
      <c r="A200" s="861" t="s">
        <v>37</v>
      </c>
      <c r="B200" s="596">
        <v>56309.17</v>
      </c>
      <c r="C200" s="597">
        <v>58560.28</v>
      </c>
      <c r="D200" s="596">
        <v>56309.17</v>
      </c>
      <c r="E200" s="597">
        <v>52633.98</v>
      </c>
      <c r="F200" s="596">
        <v>56309.17</v>
      </c>
      <c r="G200" s="597">
        <v>57986.39</v>
      </c>
      <c r="H200" s="596">
        <v>56309.17</v>
      </c>
      <c r="I200" s="597">
        <v>55838.17</v>
      </c>
      <c r="J200" s="596">
        <v>56309.17</v>
      </c>
      <c r="K200" s="597">
        <v>57412.5</v>
      </c>
      <c r="L200" s="596">
        <v>56309.17</v>
      </c>
      <c r="M200" s="597">
        <v>55282.79</v>
      </c>
      <c r="N200" s="598">
        <v>337855.02</v>
      </c>
      <c r="O200" s="94">
        <v>337714.11</v>
      </c>
      <c r="P200" s="596">
        <v>56309.17</v>
      </c>
      <c r="Q200" s="597">
        <v>56838.6</v>
      </c>
      <c r="R200" s="596">
        <v>56309.17</v>
      </c>
      <c r="S200" s="597">
        <v>56551.66</v>
      </c>
      <c r="T200" s="596">
        <v>56309.17</v>
      </c>
      <c r="U200" s="597">
        <v>54449.72</v>
      </c>
      <c r="V200" s="596">
        <v>56309.17</v>
      </c>
      <c r="W200" s="597">
        <v>55977.77</v>
      </c>
      <c r="X200" s="596">
        <v>56309.17</v>
      </c>
      <c r="Y200" s="597">
        <v>53894.35</v>
      </c>
      <c r="Z200" s="596">
        <v>56309.17</v>
      </c>
      <c r="AA200" s="597">
        <v>55403.88</v>
      </c>
      <c r="AB200" s="598">
        <v>675710.04</v>
      </c>
      <c r="AC200" s="94">
        <v>670830.09</v>
      </c>
      <c r="AE200" s="419">
        <v>675710.04</v>
      </c>
      <c r="AF200" s="419">
        <v>670830.09</v>
      </c>
      <c r="AG200" s="967">
        <v>0</v>
      </c>
      <c r="AH200" s="967">
        <v>0</v>
      </c>
    </row>
    <row r="201" spans="1:34" ht="12.75" hidden="1">
      <c r="A201" s="861" t="s">
        <v>8</v>
      </c>
      <c r="B201" s="596"/>
      <c r="C201" s="597"/>
      <c r="D201" s="596"/>
      <c r="E201" s="597"/>
      <c r="F201" s="596"/>
      <c r="G201" s="597"/>
      <c r="H201" s="596"/>
      <c r="I201" s="597"/>
      <c r="J201" s="596"/>
      <c r="K201" s="597"/>
      <c r="L201" s="596"/>
      <c r="M201" s="597"/>
      <c r="N201" s="598">
        <v>0</v>
      </c>
      <c r="O201" s="94">
        <v>0</v>
      </c>
      <c r="P201" s="596"/>
      <c r="Q201" s="597"/>
      <c r="R201" s="596"/>
      <c r="S201" s="597"/>
      <c r="T201" s="596"/>
      <c r="U201" s="597"/>
      <c r="V201" s="596"/>
      <c r="W201" s="597"/>
      <c r="X201" s="596"/>
      <c r="Y201" s="597"/>
      <c r="Z201" s="596"/>
      <c r="AA201" s="597"/>
      <c r="AB201" s="598">
        <v>0</v>
      </c>
      <c r="AC201" s="94">
        <v>0</v>
      </c>
      <c r="AE201" s="419">
        <v>0</v>
      </c>
      <c r="AF201" s="419">
        <v>0</v>
      </c>
      <c r="AG201" s="967">
        <v>0</v>
      </c>
      <c r="AH201" s="967">
        <v>0</v>
      </c>
    </row>
    <row r="202" spans="1:34" ht="12.75" hidden="1">
      <c r="A202" s="861" t="s">
        <v>11</v>
      </c>
      <c r="B202" s="596"/>
      <c r="C202" s="597"/>
      <c r="D202" s="596"/>
      <c r="E202" s="597"/>
      <c r="F202" s="596"/>
      <c r="G202" s="597"/>
      <c r="H202" s="596"/>
      <c r="I202" s="597"/>
      <c r="J202" s="596"/>
      <c r="K202" s="597"/>
      <c r="L202" s="596"/>
      <c r="M202" s="597"/>
      <c r="N202" s="598">
        <v>0</v>
      </c>
      <c r="O202" s="94">
        <v>0</v>
      </c>
      <c r="P202" s="596"/>
      <c r="Q202" s="597"/>
      <c r="R202" s="596"/>
      <c r="S202" s="597"/>
      <c r="T202" s="596"/>
      <c r="U202" s="597"/>
      <c r="V202" s="596"/>
      <c r="W202" s="597"/>
      <c r="X202" s="596"/>
      <c r="Y202" s="597"/>
      <c r="Z202" s="596"/>
      <c r="AA202" s="597"/>
      <c r="AB202" s="598">
        <v>0</v>
      </c>
      <c r="AC202" s="94">
        <v>0</v>
      </c>
      <c r="AE202" s="419">
        <v>0</v>
      </c>
      <c r="AF202" s="419">
        <v>0</v>
      </c>
      <c r="AG202" s="967">
        <v>0</v>
      </c>
      <c r="AH202" s="967">
        <v>0</v>
      </c>
    </row>
    <row r="203" spans="1:34" ht="12.75" hidden="1">
      <c r="A203" s="141" t="s">
        <v>493</v>
      </c>
      <c r="B203" s="44">
        <v>9836</v>
      </c>
      <c r="C203" s="43">
        <v>0</v>
      </c>
      <c r="D203" s="44">
        <v>9836</v>
      </c>
      <c r="E203" s="43">
        <v>0</v>
      </c>
      <c r="F203" s="44">
        <v>9836</v>
      </c>
      <c r="G203" s="43">
        <v>0</v>
      </c>
      <c r="H203" s="44">
        <v>9836</v>
      </c>
      <c r="I203" s="43">
        <v>0</v>
      </c>
      <c r="J203" s="44">
        <v>9836</v>
      </c>
      <c r="K203" s="43">
        <v>0</v>
      </c>
      <c r="L203" s="44">
        <v>9836</v>
      </c>
      <c r="M203" s="43">
        <v>0</v>
      </c>
      <c r="N203" s="44">
        <v>59016</v>
      </c>
      <c r="O203" s="43">
        <v>0</v>
      </c>
      <c r="P203" s="44">
        <v>9836</v>
      </c>
      <c r="Q203" s="43">
        <v>0</v>
      </c>
      <c r="R203" s="44">
        <v>9836</v>
      </c>
      <c r="S203" s="43">
        <v>0</v>
      </c>
      <c r="T203" s="44">
        <v>9836</v>
      </c>
      <c r="U203" s="43">
        <v>0</v>
      </c>
      <c r="V203" s="44">
        <v>9836</v>
      </c>
      <c r="W203" s="43">
        <v>0</v>
      </c>
      <c r="X203" s="44">
        <v>9836</v>
      </c>
      <c r="Y203" s="43">
        <v>0</v>
      </c>
      <c r="Z203" s="44">
        <v>9836</v>
      </c>
      <c r="AA203" s="43">
        <v>0</v>
      </c>
      <c r="AB203" s="44">
        <v>118032</v>
      </c>
      <c r="AC203" s="43">
        <v>0</v>
      </c>
      <c r="AE203" s="419">
        <v>118032</v>
      </c>
      <c r="AF203" s="419">
        <v>0</v>
      </c>
      <c r="AG203" s="967">
        <v>0</v>
      </c>
      <c r="AH203" s="967">
        <v>0</v>
      </c>
    </row>
    <row r="204" spans="1:34" s="1" customFormat="1" ht="13.5" hidden="1" thickBot="1">
      <c r="A204" s="439" t="s">
        <v>6</v>
      </c>
      <c r="B204" s="897">
        <v>9836</v>
      </c>
      <c r="C204" s="898"/>
      <c r="D204" s="897">
        <v>9836</v>
      </c>
      <c r="E204" s="898"/>
      <c r="F204" s="897">
        <v>9836</v>
      </c>
      <c r="G204" s="898"/>
      <c r="H204" s="897">
        <v>9836</v>
      </c>
      <c r="I204" s="898"/>
      <c r="J204" s="897">
        <v>9836</v>
      </c>
      <c r="K204" s="898"/>
      <c r="L204" s="897">
        <v>9836</v>
      </c>
      <c r="M204" s="898"/>
      <c r="N204" s="899">
        <v>59016</v>
      </c>
      <c r="O204" s="900">
        <v>0</v>
      </c>
      <c r="P204" s="897">
        <v>9836</v>
      </c>
      <c r="Q204" s="898"/>
      <c r="R204" s="897">
        <v>9836</v>
      </c>
      <c r="S204" s="898"/>
      <c r="T204" s="897">
        <v>9836</v>
      </c>
      <c r="U204" s="898"/>
      <c r="V204" s="897">
        <v>9836</v>
      </c>
      <c r="W204" s="898"/>
      <c r="X204" s="897">
        <v>9836</v>
      </c>
      <c r="Y204" s="898"/>
      <c r="Z204" s="897">
        <v>9836</v>
      </c>
      <c r="AA204" s="898"/>
      <c r="AB204" s="899">
        <v>118032</v>
      </c>
      <c r="AC204" s="900">
        <v>0</v>
      </c>
      <c r="AE204" s="419">
        <v>118032</v>
      </c>
      <c r="AF204" s="419">
        <v>0</v>
      </c>
      <c r="AG204" s="967">
        <v>0</v>
      </c>
      <c r="AH204" s="967">
        <v>0</v>
      </c>
    </row>
    <row r="205" spans="1:34" s="1" customFormat="1" ht="13.5" hidden="1" thickBot="1">
      <c r="A205" s="905" t="s">
        <v>494</v>
      </c>
      <c r="B205" s="906">
        <v>1688289.76</v>
      </c>
      <c r="C205" s="907">
        <v>168586.09</v>
      </c>
      <c r="D205" s="906">
        <v>1791637.9</v>
      </c>
      <c r="E205" s="907">
        <v>146272.18</v>
      </c>
      <c r="F205" s="906">
        <v>1814454.43</v>
      </c>
      <c r="G205" s="907">
        <v>138537.73</v>
      </c>
      <c r="H205" s="906">
        <v>1835736.9</v>
      </c>
      <c r="I205" s="907">
        <v>120673.68</v>
      </c>
      <c r="J205" s="906">
        <v>1856436.67</v>
      </c>
      <c r="K205" s="907">
        <v>107479.44</v>
      </c>
      <c r="L205" s="906">
        <v>1875611.31</v>
      </c>
      <c r="M205" s="907">
        <v>89110.76</v>
      </c>
      <c r="N205" s="906">
        <v>10862166.969999999</v>
      </c>
      <c r="O205" s="907">
        <v>770659.88</v>
      </c>
      <c r="P205" s="906">
        <v>3653986.76</v>
      </c>
      <c r="Q205" s="907">
        <v>485469.27</v>
      </c>
      <c r="R205" s="906">
        <v>719839.11</v>
      </c>
      <c r="S205" s="907">
        <v>82702.29</v>
      </c>
      <c r="T205" s="906">
        <v>322798.55</v>
      </c>
      <c r="U205" s="907">
        <v>71816.34</v>
      </c>
      <c r="V205" s="906">
        <v>327931.61</v>
      </c>
      <c r="W205" s="907">
        <v>73837.51</v>
      </c>
      <c r="X205" s="906">
        <v>333167.34</v>
      </c>
      <c r="Y205" s="907">
        <v>71084.69</v>
      </c>
      <c r="Z205" s="906">
        <v>338507.79</v>
      </c>
      <c r="AA205" s="907">
        <v>73059.85</v>
      </c>
      <c r="AB205" s="906">
        <v>16558398.129999999</v>
      </c>
      <c r="AC205" s="907">
        <v>1628629.83</v>
      </c>
      <c r="AE205" s="419">
        <v>16558398.129999999</v>
      </c>
      <c r="AF205" s="419">
        <v>1628629.83</v>
      </c>
      <c r="AG205" s="967">
        <v>0</v>
      </c>
      <c r="AH205" s="967">
        <v>0</v>
      </c>
    </row>
    <row r="206" spans="1:34" s="1" customFormat="1" ht="13.5" hidden="1" thickBot="1">
      <c r="A206" s="905" t="s">
        <v>499</v>
      </c>
      <c r="B206" s="906">
        <v>2599178.91</v>
      </c>
      <c r="C206" s="907">
        <v>317123.31</v>
      </c>
      <c r="D206" s="906">
        <v>2834789</v>
      </c>
      <c r="E206" s="907">
        <v>298314.96</v>
      </c>
      <c r="F206" s="906">
        <v>2877492.09</v>
      </c>
      <c r="G206" s="907">
        <v>308274.25</v>
      </c>
      <c r="H206" s="906">
        <v>2903578.75</v>
      </c>
      <c r="I206" s="907">
        <v>283921.93</v>
      </c>
      <c r="J206" s="906">
        <v>2932153.34</v>
      </c>
      <c r="K206" s="907">
        <v>275585.81</v>
      </c>
      <c r="L206" s="906">
        <v>2960669.95</v>
      </c>
      <c r="M206" s="907">
        <v>251423.7</v>
      </c>
      <c r="N206" s="906">
        <v>17107862.04</v>
      </c>
      <c r="O206" s="907">
        <v>1734643.96</v>
      </c>
      <c r="P206" s="906">
        <v>4743049.84</v>
      </c>
      <c r="Q206" s="907">
        <v>651961.67</v>
      </c>
      <c r="R206" s="906">
        <v>1844487.07</v>
      </c>
      <c r="S206" s="907">
        <v>252724.46</v>
      </c>
      <c r="T206" s="906">
        <v>1466576.34</v>
      </c>
      <c r="U206" s="907">
        <v>237272.36</v>
      </c>
      <c r="V206" s="906">
        <v>1490838.22</v>
      </c>
      <c r="W206" s="907">
        <v>245692.78</v>
      </c>
      <c r="X206" s="906">
        <v>1515203.82</v>
      </c>
      <c r="Y206" s="907">
        <v>238189</v>
      </c>
      <c r="Z206" s="906">
        <v>1539682.42</v>
      </c>
      <c r="AA206" s="907">
        <v>246489.61</v>
      </c>
      <c r="AB206" s="906">
        <v>29707699.75</v>
      </c>
      <c r="AC206" s="907">
        <v>3606973.84</v>
      </c>
      <c r="AE206" s="419">
        <v>29707699.75</v>
      </c>
      <c r="AF206" s="419">
        <v>3606973.84</v>
      </c>
      <c r="AG206" s="967">
        <v>0</v>
      </c>
      <c r="AH206" s="967">
        <v>0</v>
      </c>
    </row>
    <row r="207" spans="1:34" ht="13.5" hidden="1" thickBot="1">
      <c r="A207" s="52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1"/>
      <c r="AC207" s="52"/>
      <c r="AE207" s="419">
        <v>0</v>
      </c>
      <c r="AF207" s="419">
        <v>0</v>
      </c>
      <c r="AG207" s="967">
        <v>0</v>
      </c>
      <c r="AH207" s="967">
        <v>0</v>
      </c>
    </row>
    <row r="208" spans="1:34" ht="12.75" hidden="1">
      <c r="A208" s="926" t="s">
        <v>253</v>
      </c>
      <c r="B208" s="927">
        <v>694557.12</v>
      </c>
      <c r="C208" s="928">
        <v>283241.2</v>
      </c>
      <c r="D208" s="927">
        <v>625409.02</v>
      </c>
      <c r="E208" s="928">
        <v>274545.25</v>
      </c>
      <c r="F208" s="927">
        <v>632946.8</v>
      </c>
      <c r="G208" s="928">
        <v>263731.16</v>
      </c>
      <c r="H208" s="927">
        <v>640585.92</v>
      </c>
      <c r="I208" s="928">
        <v>259271.04</v>
      </c>
      <c r="J208" s="927">
        <v>648327.77</v>
      </c>
      <c r="K208" s="928">
        <v>248333.96</v>
      </c>
      <c r="L208" s="927">
        <v>656173.75</v>
      </c>
      <c r="M208" s="928">
        <v>244396.87</v>
      </c>
      <c r="N208" s="927">
        <v>3898000.38</v>
      </c>
      <c r="O208" s="928">
        <v>1573519.48</v>
      </c>
      <c r="P208" s="927">
        <v>664125.24</v>
      </c>
      <c r="Q208" s="928">
        <v>230736.14</v>
      </c>
      <c r="R208" s="927">
        <v>672183.69</v>
      </c>
      <c r="S208" s="928">
        <v>223910.38</v>
      </c>
      <c r="T208" s="927">
        <v>522143.88</v>
      </c>
      <c r="U208" s="928">
        <v>217738.52</v>
      </c>
      <c r="V208" s="927">
        <v>528311.16</v>
      </c>
      <c r="W208" s="928">
        <v>206981.16</v>
      </c>
      <c r="X208" s="927">
        <v>534561.66</v>
      </c>
      <c r="Y208" s="928">
        <v>202660.77</v>
      </c>
      <c r="Z208" s="927">
        <v>540896.5</v>
      </c>
      <c r="AA208" s="928">
        <v>196601.65</v>
      </c>
      <c r="AB208" s="927">
        <v>7360222.510000001</v>
      </c>
      <c r="AC208" s="928">
        <v>2852148.1</v>
      </c>
      <c r="AE208" s="419">
        <v>7360222.510000001</v>
      </c>
      <c r="AF208" s="419">
        <v>2852148.1</v>
      </c>
      <c r="AG208" s="967">
        <v>0</v>
      </c>
      <c r="AH208" s="967">
        <v>0</v>
      </c>
    </row>
    <row r="209" spans="1:34" ht="12.75" hidden="1">
      <c r="A209" s="738" t="s">
        <v>486</v>
      </c>
      <c r="B209" s="929">
        <v>632240.46</v>
      </c>
      <c r="C209" s="930">
        <v>253575.91</v>
      </c>
      <c r="D209" s="929">
        <v>563092.36</v>
      </c>
      <c r="E209" s="930">
        <v>245382.76</v>
      </c>
      <c r="F209" s="929">
        <v>570630.14</v>
      </c>
      <c r="G209" s="930">
        <v>237844.99</v>
      </c>
      <c r="H209" s="929">
        <v>578269.26</v>
      </c>
      <c r="I209" s="930">
        <v>230205.87</v>
      </c>
      <c r="J209" s="929">
        <v>586011.11</v>
      </c>
      <c r="K209" s="930">
        <v>222464.01</v>
      </c>
      <c r="L209" s="929">
        <v>593857.09</v>
      </c>
      <c r="M209" s="930">
        <v>214618.04</v>
      </c>
      <c r="N209" s="929">
        <v>3524100.42</v>
      </c>
      <c r="O209" s="930">
        <v>1404091.58</v>
      </c>
      <c r="P209" s="929">
        <v>601808.58</v>
      </c>
      <c r="Q209" s="930">
        <v>206666.55</v>
      </c>
      <c r="R209" s="929">
        <v>609867.03</v>
      </c>
      <c r="S209" s="930">
        <v>198608.11</v>
      </c>
      <c r="T209" s="929">
        <v>459827.22</v>
      </c>
      <c r="U209" s="930">
        <v>190441.27</v>
      </c>
      <c r="V209" s="929">
        <v>465994.5</v>
      </c>
      <c r="W209" s="930">
        <v>184273.99</v>
      </c>
      <c r="X209" s="929">
        <v>472245</v>
      </c>
      <c r="Y209" s="930">
        <v>178023.49</v>
      </c>
      <c r="Z209" s="929">
        <v>478579.84</v>
      </c>
      <c r="AA209" s="930">
        <v>171688.64</v>
      </c>
      <c r="AB209" s="929">
        <v>6612422.589999999</v>
      </c>
      <c r="AC209" s="930">
        <v>2533793.63</v>
      </c>
      <c r="AE209" s="419">
        <v>6612422.589999999</v>
      </c>
      <c r="AF209" s="419">
        <v>2533793.63</v>
      </c>
      <c r="AG209" s="967">
        <v>0</v>
      </c>
      <c r="AH209" s="967">
        <v>0</v>
      </c>
    </row>
    <row r="210" spans="1:34" ht="12.75" hidden="1">
      <c r="A210" s="925" t="s">
        <v>250</v>
      </c>
      <c r="B210" s="77">
        <v>123359.42</v>
      </c>
      <c r="C210" s="78">
        <v>93851.63</v>
      </c>
      <c r="D210" s="77">
        <v>125209.81</v>
      </c>
      <c r="E210" s="78">
        <v>92001.24</v>
      </c>
      <c r="F210" s="77">
        <v>127087.96</v>
      </c>
      <c r="G210" s="78">
        <v>90123.09</v>
      </c>
      <c r="H210" s="77">
        <v>128994.27</v>
      </c>
      <c r="I210" s="78">
        <v>88216.77</v>
      </c>
      <c r="J210" s="77">
        <v>130929.19</v>
      </c>
      <c r="K210" s="78">
        <v>86281.86</v>
      </c>
      <c r="L210" s="77">
        <v>132893.13</v>
      </c>
      <c r="M210" s="78">
        <v>84317.92</v>
      </c>
      <c r="N210" s="83">
        <v>768473.78</v>
      </c>
      <c r="O210" s="84">
        <v>534792.51</v>
      </c>
      <c r="P210" s="77">
        <v>134886.52</v>
      </c>
      <c r="Q210" s="78">
        <v>82324.53</v>
      </c>
      <c r="R210" s="77">
        <v>136909.82</v>
      </c>
      <c r="S210" s="78">
        <v>80301.23</v>
      </c>
      <c r="T210" s="77">
        <v>138963.47</v>
      </c>
      <c r="U210" s="78">
        <v>78247.58</v>
      </c>
      <c r="V210" s="77">
        <v>141047.92</v>
      </c>
      <c r="W210" s="78">
        <v>76163.13</v>
      </c>
      <c r="X210" s="77">
        <v>143163.64</v>
      </c>
      <c r="Y210" s="78">
        <v>74047.41</v>
      </c>
      <c r="Z210" s="77">
        <v>145311.09</v>
      </c>
      <c r="AA210" s="78">
        <v>71899.96</v>
      </c>
      <c r="AB210" s="83">
        <v>1608756.24</v>
      </c>
      <c r="AC210" s="84">
        <v>997776.35</v>
      </c>
      <c r="AE210" s="419">
        <v>1608756.24</v>
      </c>
      <c r="AF210" s="419">
        <v>997776.35</v>
      </c>
      <c r="AG210" s="967">
        <v>0</v>
      </c>
      <c r="AH210" s="967">
        <v>0</v>
      </c>
    </row>
    <row r="211" spans="1:34" ht="12.75" hidden="1">
      <c r="A211" s="925" t="s">
        <v>93</v>
      </c>
      <c r="B211" s="91">
        <v>76585.85</v>
      </c>
      <c r="C211" s="92">
        <v>755.38</v>
      </c>
      <c r="D211" s="77"/>
      <c r="E211" s="78"/>
      <c r="F211" s="77"/>
      <c r="G211" s="78"/>
      <c r="H211" s="77"/>
      <c r="I211" s="78"/>
      <c r="J211" s="77"/>
      <c r="K211" s="78"/>
      <c r="L211" s="77"/>
      <c r="M211" s="78"/>
      <c r="N211" s="83">
        <v>76585.85</v>
      </c>
      <c r="O211" s="84">
        <v>755.38</v>
      </c>
      <c r="P211" s="77"/>
      <c r="Q211" s="78"/>
      <c r="R211" s="77"/>
      <c r="S211" s="78"/>
      <c r="T211" s="77"/>
      <c r="U211" s="78"/>
      <c r="V211" s="77"/>
      <c r="W211" s="78"/>
      <c r="X211" s="77"/>
      <c r="Y211" s="78"/>
      <c r="Z211" s="77"/>
      <c r="AA211" s="78"/>
      <c r="AB211" s="83">
        <v>76585.85</v>
      </c>
      <c r="AC211" s="84">
        <v>755.38</v>
      </c>
      <c r="AE211" s="419">
        <v>76585.85</v>
      </c>
      <c r="AF211" s="419">
        <v>755.38</v>
      </c>
      <c r="AG211" s="967">
        <v>0</v>
      </c>
      <c r="AH211" s="967">
        <v>0</v>
      </c>
    </row>
    <row r="212" spans="1:34" ht="12.75" hidden="1">
      <c r="A212" s="46" t="s">
        <v>229</v>
      </c>
      <c r="B212" s="91">
        <v>189913.55</v>
      </c>
      <c r="C212" s="92">
        <v>106086.04</v>
      </c>
      <c r="D212" s="91">
        <v>192336.92</v>
      </c>
      <c r="E212" s="92">
        <v>103662.66</v>
      </c>
      <c r="F212" s="91">
        <v>194791.22</v>
      </c>
      <c r="G212" s="92">
        <v>101208.36</v>
      </c>
      <c r="H212" s="91">
        <v>197276.84</v>
      </c>
      <c r="I212" s="92">
        <v>98722.75</v>
      </c>
      <c r="J212" s="91">
        <v>199794.17</v>
      </c>
      <c r="K212" s="92">
        <v>96205.41</v>
      </c>
      <c r="L212" s="91">
        <v>202343.63</v>
      </c>
      <c r="M212" s="92">
        <v>93655.95</v>
      </c>
      <c r="N212" s="61">
        <v>1176456.33</v>
      </c>
      <c r="O212" s="60">
        <v>599541.17</v>
      </c>
      <c r="P212" s="91">
        <v>204925.62</v>
      </c>
      <c r="Q212" s="92">
        <v>91073.97</v>
      </c>
      <c r="R212" s="91">
        <v>207540.56</v>
      </c>
      <c r="S212" s="92">
        <v>88459.03</v>
      </c>
      <c r="T212" s="91">
        <v>210188.86</v>
      </c>
      <c r="U212" s="92">
        <v>85810.73</v>
      </c>
      <c r="V212" s="91">
        <v>212870.96</v>
      </c>
      <c r="W212" s="92">
        <v>83128.63</v>
      </c>
      <c r="X212" s="91">
        <v>215587.28</v>
      </c>
      <c r="Y212" s="92">
        <v>80412.31</v>
      </c>
      <c r="Z212" s="91">
        <v>218338.26</v>
      </c>
      <c r="AA212" s="92">
        <v>77661.32</v>
      </c>
      <c r="AB212" s="61">
        <v>2445907.87</v>
      </c>
      <c r="AC212" s="60">
        <v>1106087.16</v>
      </c>
      <c r="AE212" s="419">
        <v>2445907.87</v>
      </c>
      <c r="AF212" s="419">
        <v>1106087.16</v>
      </c>
      <c r="AG212" s="967">
        <v>0</v>
      </c>
      <c r="AH212" s="967">
        <v>0</v>
      </c>
    </row>
    <row r="213" spans="1:34" ht="12.75" hidden="1">
      <c r="A213" s="46" t="s">
        <v>4</v>
      </c>
      <c r="B213" s="91">
        <v>142300.39</v>
      </c>
      <c r="C213" s="92">
        <v>15906.26</v>
      </c>
      <c r="D213" s="91">
        <v>144197.73</v>
      </c>
      <c r="E213" s="92">
        <v>14008.92</v>
      </c>
      <c r="F213" s="91">
        <v>146120.37</v>
      </c>
      <c r="G213" s="92">
        <v>12086.28</v>
      </c>
      <c r="H213" s="91">
        <v>148068.64</v>
      </c>
      <c r="I213" s="92">
        <v>10138.01</v>
      </c>
      <c r="J213" s="91">
        <v>150042.89</v>
      </c>
      <c r="K213" s="92">
        <v>8163.76</v>
      </c>
      <c r="L213" s="91">
        <v>152043.46</v>
      </c>
      <c r="M213" s="92">
        <v>6163.19</v>
      </c>
      <c r="N213" s="61">
        <v>882773.48</v>
      </c>
      <c r="O213" s="60">
        <v>66466.42</v>
      </c>
      <c r="P213" s="403">
        <v>154070.71</v>
      </c>
      <c r="Q213" s="404">
        <v>4135.94</v>
      </c>
      <c r="R213" s="403">
        <v>156124.98</v>
      </c>
      <c r="S213" s="404">
        <v>2081.67</v>
      </c>
      <c r="T213" s="89"/>
      <c r="U213" s="90"/>
      <c r="V213" s="89"/>
      <c r="W213" s="90"/>
      <c r="X213" s="89"/>
      <c r="Y213" s="90"/>
      <c r="Z213" s="89"/>
      <c r="AA213" s="90"/>
      <c r="AB213" s="61">
        <v>1192969.17</v>
      </c>
      <c r="AC213" s="60">
        <v>72684.03</v>
      </c>
      <c r="AE213" s="419">
        <v>1192969.17</v>
      </c>
      <c r="AF213" s="419">
        <v>72684.03</v>
      </c>
      <c r="AG213" s="967">
        <v>0</v>
      </c>
      <c r="AH213" s="967">
        <v>0</v>
      </c>
    </row>
    <row r="214" spans="1:34" ht="12.75" hidden="1">
      <c r="A214" s="931" t="s">
        <v>10</v>
      </c>
      <c r="B214" s="932">
        <v>100081.25</v>
      </c>
      <c r="C214" s="933">
        <v>36976.6</v>
      </c>
      <c r="D214" s="932">
        <v>101347.9</v>
      </c>
      <c r="E214" s="933">
        <v>35709.94</v>
      </c>
      <c r="F214" s="932">
        <v>102630.59</v>
      </c>
      <c r="G214" s="933">
        <v>34427.26</v>
      </c>
      <c r="H214" s="932">
        <v>103929.51</v>
      </c>
      <c r="I214" s="933">
        <v>33128.34</v>
      </c>
      <c r="J214" s="932">
        <v>105244.86</v>
      </c>
      <c r="K214" s="933">
        <v>31812.98</v>
      </c>
      <c r="L214" s="932">
        <v>106576.87</v>
      </c>
      <c r="M214" s="933">
        <v>30480.98</v>
      </c>
      <c r="N214" s="934">
        <v>619810.98</v>
      </c>
      <c r="O214" s="935">
        <v>202536.1</v>
      </c>
      <c r="P214" s="936">
        <v>107925.73</v>
      </c>
      <c r="Q214" s="937">
        <v>29132.11</v>
      </c>
      <c r="R214" s="936">
        <v>109291.67</v>
      </c>
      <c r="S214" s="937">
        <v>27766.18</v>
      </c>
      <c r="T214" s="936">
        <v>110674.89</v>
      </c>
      <c r="U214" s="937">
        <v>26382.96</v>
      </c>
      <c r="V214" s="936">
        <v>112075.62</v>
      </c>
      <c r="W214" s="937">
        <v>24982.23</v>
      </c>
      <c r="X214" s="936">
        <v>113494.08</v>
      </c>
      <c r="Y214" s="937">
        <v>23563.77</v>
      </c>
      <c r="Z214" s="936">
        <v>114930.49</v>
      </c>
      <c r="AA214" s="937">
        <v>22127.36</v>
      </c>
      <c r="AB214" s="934">
        <v>1288203.46</v>
      </c>
      <c r="AC214" s="935">
        <v>356490.71</v>
      </c>
      <c r="AE214" s="419">
        <v>1288203.46</v>
      </c>
      <c r="AF214" s="419">
        <v>356490.71</v>
      </c>
      <c r="AG214" s="967">
        <v>0</v>
      </c>
      <c r="AH214" s="967">
        <v>0</v>
      </c>
    </row>
    <row r="215" spans="1:34" ht="12.75" hidden="1">
      <c r="A215" s="738" t="s">
        <v>498</v>
      </c>
      <c r="B215" s="929">
        <v>62316.66</v>
      </c>
      <c r="C215" s="930">
        <v>29665.29</v>
      </c>
      <c r="D215" s="929">
        <v>62316.66</v>
      </c>
      <c r="E215" s="930">
        <v>29162.49</v>
      </c>
      <c r="F215" s="929">
        <v>62316.66</v>
      </c>
      <c r="G215" s="930">
        <v>25886.17</v>
      </c>
      <c r="H215" s="929">
        <v>62316.66</v>
      </c>
      <c r="I215" s="930">
        <v>29065.17</v>
      </c>
      <c r="J215" s="929">
        <v>62316.66</v>
      </c>
      <c r="K215" s="930">
        <v>25869.95</v>
      </c>
      <c r="L215" s="929">
        <v>62316.66</v>
      </c>
      <c r="M215" s="930">
        <v>29778.83</v>
      </c>
      <c r="N215" s="929">
        <v>373899.96</v>
      </c>
      <c r="O215" s="930">
        <v>169427.9</v>
      </c>
      <c r="P215" s="929">
        <v>62316.66</v>
      </c>
      <c r="Q215" s="930">
        <v>24069.59</v>
      </c>
      <c r="R215" s="929">
        <v>62316.66</v>
      </c>
      <c r="S215" s="930">
        <v>25302.27</v>
      </c>
      <c r="T215" s="929">
        <v>62316.66</v>
      </c>
      <c r="U215" s="930">
        <v>27297.25</v>
      </c>
      <c r="V215" s="929">
        <v>62316.66</v>
      </c>
      <c r="W215" s="930">
        <v>22707.17</v>
      </c>
      <c r="X215" s="929">
        <v>62316.66</v>
      </c>
      <c r="Y215" s="930">
        <v>24637.28</v>
      </c>
      <c r="Z215" s="929">
        <v>62316.66</v>
      </c>
      <c r="AA215" s="930">
        <v>24913.01</v>
      </c>
      <c r="AB215" s="929">
        <v>747799.92</v>
      </c>
      <c r="AC215" s="930">
        <v>318354.47</v>
      </c>
      <c r="AE215" s="419">
        <v>747799.92</v>
      </c>
      <c r="AF215" s="419">
        <v>318354.47</v>
      </c>
      <c r="AG215" s="967">
        <v>0</v>
      </c>
      <c r="AH215" s="967">
        <v>0</v>
      </c>
    </row>
    <row r="216" spans="1:34" ht="12.75" hidden="1">
      <c r="A216" s="938" t="s">
        <v>1</v>
      </c>
      <c r="B216" s="77"/>
      <c r="C216" s="78"/>
      <c r="D216" s="77"/>
      <c r="E216" s="78"/>
      <c r="F216" s="77"/>
      <c r="G216" s="78"/>
      <c r="H216" s="77"/>
      <c r="I216" s="78"/>
      <c r="J216" s="77"/>
      <c r="K216" s="78"/>
      <c r="L216" s="77"/>
      <c r="M216" s="78"/>
      <c r="N216" s="83">
        <v>0</v>
      </c>
      <c r="O216" s="84">
        <v>0</v>
      </c>
      <c r="P216" s="77"/>
      <c r="Q216" s="78"/>
      <c r="R216" s="77"/>
      <c r="S216" s="78"/>
      <c r="T216" s="77"/>
      <c r="U216" s="78"/>
      <c r="V216" s="77"/>
      <c r="W216" s="78"/>
      <c r="X216" s="77"/>
      <c r="Y216" s="78"/>
      <c r="Z216" s="77"/>
      <c r="AA216" s="78"/>
      <c r="AB216" s="83">
        <v>0</v>
      </c>
      <c r="AC216" s="84">
        <v>0</v>
      </c>
      <c r="AE216" s="419">
        <v>0</v>
      </c>
      <c r="AF216" s="419">
        <v>0</v>
      </c>
      <c r="AG216" s="967">
        <v>0</v>
      </c>
      <c r="AH216" s="967">
        <v>0</v>
      </c>
    </row>
    <row r="217" spans="1:34" ht="12.75" hidden="1">
      <c r="A217" s="861" t="s">
        <v>15</v>
      </c>
      <c r="B217" s="596"/>
      <c r="C217" s="597"/>
      <c r="D217" s="596"/>
      <c r="E217" s="597"/>
      <c r="F217" s="596"/>
      <c r="G217" s="597"/>
      <c r="H217" s="596"/>
      <c r="I217" s="597"/>
      <c r="J217" s="596"/>
      <c r="K217" s="597"/>
      <c r="L217" s="596"/>
      <c r="M217" s="597"/>
      <c r="N217" s="598">
        <v>0</v>
      </c>
      <c r="O217" s="94">
        <v>0</v>
      </c>
      <c r="P217" s="596"/>
      <c r="Q217" s="597"/>
      <c r="R217" s="596"/>
      <c r="S217" s="597"/>
      <c r="T217" s="596"/>
      <c r="U217" s="597"/>
      <c r="V217" s="596"/>
      <c r="W217" s="597"/>
      <c r="X217" s="596"/>
      <c r="Y217" s="597"/>
      <c r="Z217" s="596"/>
      <c r="AA217" s="597"/>
      <c r="AB217" s="598">
        <v>0</v>
      </c>
      <c r="AC217" s="94">
        <v>0</v>
      </c>
      <c r="AE217" s="419">
        <v>0</v>
      </c>
      <c r="AF217" s="419">
        <v>0</v>
      </c>
      <c r="AG217" s="967">
        <v>0</v>
      </c>
      <c r="AH217" s="967">
        <v>0</v>
      </c>
    </row>
    <row r="218" spans="1:34" ht="12.75" hidden="1">
      <c r="A218" s="861" t="s">
        <v>13</v>
      </c>
      <c r="B218" s="596"/>
      <c r="C218" s="597"/>
      <c r="D218" s="596"/>
      <c r="E218" s="597"/>
      <c r="F218" s="596"/>
      <c r="G218" s="597"/>
      <c r="H218" s="596"/>
      <c r="I218" s="597"/>
      <c r="J218" s="596"/>
      <c r="K218" s="597"/>
      <c r="L218" s="596"/>
      <c r="M218" s="597"/>
      <c r="N218" s="598">
        <v>0</v>
      </c>
      <c r="O218" s="94">
        <v>0</v>
      </c>
      <c r="P218" s="596"/>
      <c r="Q218" s="597"/>
      <c r="R218" s="596"/>
      <c r="S218" s="597"/>
      <c r="T218" s="596"/>
      <c r="U218" s="597"/>
      <c r="V218" s="596"/>
      <c r="W218" s="597"/>
      <c r="X218" s="596"/>
      <c r="Y218" s="597"/>
      <c r="Z218" s="596"/>
      <c r="AA218" s="597"/>
      <c r="AB218" s="598">
        <v>0</v>
      </c>
      <c r="AC218" s="94">
        <v>0</v>
      </c>
      <c r="AE218" s="419">
        <v>0</v>
      </c>
      <c r="AF218" s="419">
        <v>0</v>
      </c>
      <c r="AG218" s="967">
        <v>0</v>
      </c>
      <c r="AH218" s="967">
        <v>0</v>
      </c>
    </row>
    <row r="219" spans="1:34" ht="12.75" hidden="1">
      <c r="A219" s="409" t="s">
        <v>3</v>
      </c>
      <c r="B219" s="596">
        <v>62316.66</v>
      </c>
      <c r="C219" s="597">
        <v>29665.29</v>
      </c>
      <c r="D219" s="596">
        <v>62316.66</v>
      </c>
      <c r="E219" s="597">
        <v>29162.49</v>
      </c>
      <c r="F219" s="596">
        <v>62316.66</v>
      </c>
      <c r="G219" s="597">
        <v>25886.17</v>
      </c>
      <c r="H219" s="596">
        <v>62316.66</v>
      </c>
      <c r="I219" s="597">
        <v>29065.17</v>
      </c>
      <c r="J219" s="596">
        <v>62316.66</v>
      </c>
      <c r="K219" s="597">
        <v>25869.95</v>
      </c>
      <c r="L219" s="596">
        <v>62316.66</v>
      </c>
      <c r="M219" s="597">
        <v>29778.83</v>
      </c>
      <c r="N219" s="598">
        <v>373899.96</v>
      </c>
      <c r="O219" s="94">
        <v>169427.9</v>
      </c>
      <c r="P219" s="596">
        <v>62316.66</v>
      </c>
      <c r="Q219" s="597">
        <v>24069.59</v>
      </c>
      <c r="R219" s="596">
        <v>62316.66</v>
      </c>
      <c r="S219" s="597">
        <v>25302.27</v>
      </c>
      <c r="T219" s="596">
        <v>62316.66</v>
      </c>
      <c r="U219" s="597">
        <v>27297.25</v>
      </c>
      <c r="V219" s="596">
        <v>62316.66</v>
      </c>
      <c r="W219" s="597">
        <v>22707.17</v>
      </c>
      <c r="X219" s="596">
        <v>62316.66</v>
      </c>
      <c r="Y219" s="597">
        <v>24637.28</v>
      </c>
      <c r="Z219" s="596">
        <v>62316.66</v>
      </c>
      <c r="AA219" s="597">
        <v>24913.01</v>
      </c>
      <c r="AB219" s="598">
        <v>747799.92</v>
      </c>
      <c r="AC219" s="94">
        <v>318354.47</v>
      </c>
      <c r="AE219" s="419">
        <v>747799.92</v>
      </c>
      <c r="AF219" s="419">
        <v>318354.47</v>
      </c>
      <c r="AG219" s="967">
        <v>0</v>
      </c>
      <c r="AH219" s="967">
        <v>0</v>
      </c>
    </row>
    <row r="220" spans="1:34" ht="12.75" hidden="1">
      <c r="A220" s="861" t="s">
        <v>7</v>
      </c>
      <c r="B220" s="596"/>
      <c r="C220" s="597"/>
      <c r="D220" s="596"/>
      <c r="E220" s="597"/>
      <c r="F220" s="596"/>
      <c r="G220" s="597"/>
      <c r="H220" s="596"/>
      <c r="I220" s="597"/>
      <c r="J220" s="596"/>
      <c r="K220" s="597"/>
      <c r="L220" s="596"/>
      <c r="M220" s="597"/>
      <c r="N220" s="598">
        <v>0</v>
      </c>
      <c r="O220" s="94">
        <v>0</v>
      </c>
      <c r="P220" s="596"/>
      <c r="Q220" s="597"/>
      <c r="R220" s="596"/>
      <c r="S220" s="597"/>
      <c r="T220" s="596"/>
      <c r="U220" s="597"/>
      <c r="V220" s="596"/>
      <c r="W220" s="597"/>
      <c r="X220" s="596"/>
      <c r="Y220" s="597"/>
      <c r="Z220" s="596"/>
      <c r="AA220" s="597"/>
      <c r="AB220" s="598">
        <v>0</v>
      </c>
      <c r="AC220" s="94">
        <v>0</v>
      </c>
      <c r="AE220" s="419">
        <v>0</v>
      </c>
      <c r="AF220" s="419">
        <v>0</v>
      </c>
      <c r="AG220" s="967">
        <v>0</v>
      </c>
      <c r="AH220" s="967">
        <v>0</v>
      </c>
    </row>
    <row r="221" spans="1:34" ht="13.5" hidden="1" thickBot="1">
      <c r="A221" s="901" t="s">
        <v>4</v>
      </c>
      <c r="B221" s="604"/>
      <c r="C221" s="605"/>
      <c r="D221" s="604"/>
      <c r="E221" s="605"/>
      <c r="F221" s="604"/>
      <c r="G221" s="605"/>
      <c r="H221" s="604"/>
      <c r="I221" s="605"/>
      <c r="J221" s="604"/>
      <c r="K221" s="605"/>
      <c r="L221" s="604"/>
      <c r="M221" s="605"/>
      <c r="N221" s="606">
        <v>0</v>
      </c>
      <c r="O221" s="607">
        <v>0</v>
      </c>
      <c r="P221" s="604"/>
      <c r="Q221" s="605"/>
      <c r="R221" s="604"/>
      <c r="S221" s="605"/>
      <c r="T221" s="604"/>
      <c r="U221" s="605"/>
      <c r="V221" s="604"/>
      <c r="W221" s="605"/>
      <c r="X221" s="604"/>
      <c r="Y221" s="605"/>
      <c r="Z221" s="604"/>
      <c r="AA221" s="605"/>
      <c r="AB221" s="606">
        <v>0</v>
      </c>
      <c r="AC221" s="607">
        <v>0</v>
      </c>
      <c r="AE221" s="419">
        <v>0</v>
      </c>
      <c r="AF221" s="419">
        <v>0</v>
      </c>
      <c r="AG221" s="967">
        <v>0</v>
      </c>
      <c r="AH221" s="967">
        <v>0</v>
      </c>
    </row>
    <row r="222" spans="1:34" ht="13.5" hidden="1" thickBot="1">
      <c r="A222" s="52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1"/>
      <c r="AC222" s="52"/>
      <c r="AE222" s="419">
        <v>0</v>
      </c>
      <c r="AF222" s="419">
        <v>0</v>
      </c>
      <c r="AG222" s="967">
        <v>0</v>
      </c>
      <c r="AH222" s="967">
        <v>0</v>
      </c>
    </row>
    <row r="223" spans="1:34" s="1" customFormat="1" ht="12.75" hidden="1">
      <c r="A223" s="902" t="s">
        <v>314</v>
      </c>
      <c r="B223" s="895">
        <v>1673869.85</v>
      </c>
      <c r="C223" s="896">
        <v>811287.76</v>
      </c>
      <c r="D223" s="895">
        <v>208825.75</v>
      </c>
      <c r="E223" s="896">
        <v>185980.98</v>
      </c>
      <c r="F223" s="895">
        <v>427220.67</v>
      </c>
      <c r="G223" s="896">
        <v>346994.06</v>
      </c>
      <c r="H223" s="895">
        <v>214341.57</v>
      </c>
      <c r="I223" s="896">
        <v>180465.16</v>
      </c>
      <c r="J223" s="895">
        <v>217156.6</v>
      </c>
      <c r="K223" s="896">
        <v>177650.13</v>
      </c>
      <c r="L223" s="895">
        <v>220010.42</v>
      </c>
      <c r="M223" s="896">
        <v>174796.3</v>
      </c>
      <c r="N223" s="895">
        <v>2961424.86</v>
      </c>
      <c r="O223" s="896">
        <v>1877174.39</v>
      </c>
      <c r="P223" s="895">
        <v>1766697.14</v>
      </c>
      <c r="Q223" s="896">
        <v>718460.45</v>
      </c>
      <c r="R223" s="895">
        <v>225836.66</v>
      </c>
      <c r="S223" s="896">
        <v>168970.06</v>
      </c>
      <c r="T223" s="895">
        <v>462591.97</v>
      </c>
      <c r="U223" s="896">
        <v>311622.76</v>
      </c>
      <c r="V223" s="895">
        <v>231824.81</v>
      </c>
      <c r="W223" s="896">
        <v>162981.91</v>
      </c>
      <c r="X223" s="895">
        <v>234881.04</v>
      </c>
      <c r="Y223" s="896">
        <v>159925.68</v>
      </c>
      <c r="Z223" s="895">
        <v>237979.49</v>
      </c>
      <c r="AA223" s="896">
        <v>156827.23</v>
      </c>
      <c r="AB223" s="895">
        <v>6121235.97</v>
      </c>
      <c r="AC223" s="896">
        <v>3555962.48</v>
      </c>
      <c r="AE223" s="419">
        <v>6121235.97</v>
      </c>
      <c r="AF223" s="419">
        <v>3555962.48</v>
      </c>
      <c r="AG223" s="967">
        <v>0</v>
      </c>
      <c r="AH223" s="967">
        <v>0</v>
      </c>
    </row>
    <row r="224" spans="1:34" s="1" customFormat="1" ht="12.75" hidden="1">
      <c r="A224" s="46" t="s">
        <v>344</v>
      </c>
      <c r="B224" s="91">
        <v>1467745.97</v>
      </c>
      <c r="C224" s="92">
        <v>622604.91</v>
      </c>
      <c r="D224" s="89"/>
      <c r="E224" s="90"/>
      <c r="F224" s="89"/>
      <c r="G224" s="90"/>
      <c r="H224" s="89"/>
      <c r="I224" s="90"/>
      <c r="J224" s="89"/>
      <c r="K224" s="90"/>
      <c r="L224" s="89"/>
      <c r="M224" s="90"/>
      <c r="N224" s="61">
        <v>1467745.97</v>
      </c>
      <c r="O224" s="60">
        <v>622604.91</v>
      </c>
      <c r="P224" s="91">
        <v>1543793.56</v>
      </c>
      <c r="Q224" s="92">
        <v>546557.32</v>
      </c>
      <c r="R224" s="89"/>
      <c r="S224" s="90"/>
      <c r="T224" s="89"/>
      <c r="U224" s="90"/>
      <c r="V224" s="89"/>
      <c r="W224" s="90"/>
      <c r="X224" s="89"/>
      <c r="Y224" s="90"/>
      <c r="Z224" s="89"/>
      <c r="AA224" s="90"/>
      <c r="AB224" s="61">
        <v>3011539.53</v>
      </c>
      <c r="AC224" s="60">
        <v>1169162.23</v>
      </c>
      <c r="AE224" s="419">
        <v>3011539.53</v>
      </c>
      <c r="AF224" s="419">
        <v>1169162.23</v>
      </c>
      <c r="AG224" s="967">
        <v>0</v>
      </c>
      <c r="AH224" s="967">
        <v>0</v>
      </c>
    </row>
    <row r="225" spans="1:34" s="1" customFormat="1" ht="12.75" hidden="1">
      <c r="A225" s="46" t="s">
        <v>346</v>
      </c>
      <c r="B225" s="91">
        <v>43353.65</v>
      </c>
      <c r="C225" s="92">
        <v>13488.57</v>
      </c>
      <c r="D225" s="91">
        <v>43916.51</v>
      </c>
      <c r="E225" s="92">
        <v>12925.71</v>
      </c>
      <c r="F225" s="91">
        <v>44486.68</v>
      </c>
      <c r="G225" s="92">
        <v>12355.54</v>
      </c>
      <c r="H225" s="91">
        <v>45064.25</v>
      </c>
      <c r="I225" s="92">
        <v>11777.97</v>
      </c>
      <c r="J225" s="91">
        <v>45649.32</v>
      </c>
      <c r="K225" s="92">
        <v>11192.9</v>
      </c>
      <c r="L225" s="91">
        <v>46241.98</v>
      </c>
      <c r="M225" s="92">
        <v>10600.23</v>
      </c>
      <c r="N225" s="61">
        <v>268712.39</v>
      </c>
      <c r="O225" s="60">
        <v>72340.92</v>
      </c>
      <c r="P225" s="91">
        <v>46842.34</v>
      </c>
      <c r="Q225" s="92">
        <v>9999.87</v>
      </c>
      <c r="R225" s="91">
        <v>47450.49</v>
      </c>
      <c r="S225" s="92">
        <v>9391.72</v>
      </c>
      <c r="T225" s="91">
        <v>48066.55</v>
      </c>
      <c r="U225" s="92">
        <v>8775.67</v>
      </c>
      <c r="V225" s="91">
        <v>48690.59</v>
      </c>
      <c r="W225" s="92">
        <v>8151.62</v>
      </c>
      <c r="X225" s="91">
        <v>49322.74</v>
      </c>
      <c r="Y225" s="92">
        <v>7519.47</v>
      </c>
      <c r="Z225" s="91">
        <v>49963.1</v>
      </c>
      <c r="AA225" s="92">
        <v>6879.11</v>
      </c>
      <c r="AB225" s="61">
        <v>559048.2</v>
      </c>
      <c r="AC225" s="60">
        <v>123058.38</v>
      </c>
      <c r="AE225" s="419">
        <v>559048.2</v>
      </c>
      <c r="AF225" s="419">
        <v>123058.38</v>
      </c>
      <c r="AG225" s="967">
        <v>0</v>
      </c>
      <c r="AH225" s="967">
        <v>0</v>
      </c>
    </row>
    <row r="226" spans="1:34" s="1" customFormat="1" ht="12.75" hidden="1">
      <c r="A226" s="46" t="s">
        <v>343</v>
      </c>
      <c r="B226" s="91">
        <v>41518.77</v>
      </c>
      <c r="C226" s="92">
        <v>24465.11</v>
      </c>
      <c r="D226" s="91">
        <v>41830.16</v>
      </c>
      <c r="E226" s="92">
        <v>24153.72</v>
      </c>
      <c r="F226" s="91">
        <v>42143.88</v>
      </c>
      <c r="G226" s="92">
        <v>23840</v>
      </c>
      <c r="H226" s="91">
        <v>42459.96</v>
      </c>
      <c r="I226" s="92">
        <v>23523.92</v>
      </c>
      <c r="J226" s="91">
        <v>42778.41</v>
      </c>
      <c r="K226" s="92">
        <v>23205.47</v>
      </c>
      <c r="L226" s="91">
        <v>43099.25</v>
      </c>
      <c r="M226" s="92">
        <v>22884.63</v>
      </c>
      <c r="N226" s="61">
        <v>253830.43</v>
      </c>
      <c r="O226" s="60">
        <v>142072.85</v>
      </c>
      <c r="P226" s="91">
        <v>43422.49</v>
      </c>
      <c r="Q226" s="92">
        <v>22561.38</v>
      </c>
      <c r="R226" s="91">
        <v>43748.16</v>
      </c>
      <c r="S226" s="92">
        <v>22235.72</v>
      </c>
      <c r="T226" s="91">
        <v>44076.27</v>
      </c>
      <c r="U226" s="92">
        <v>21907.6</v>
      </c>
      <c r="V226" s="91">
        <v>44406.85</v>
      </c>
      <c r="W226" s="92">
        <v>21577.03</v>
      </c>
      <c r="X226" s="91">
        <v>44739.9</v>
      </c>
      <c r="Y226" s="92">
        <v>21243.98</v>
      </c>
      <c r="Z226" s="91">
        <v>45075.45</v>
      </c>
      <c r="AA226" s="92">
        <v>20908.43</v>
      </c>
      <c r="AB226" s="61">
        <v>519299.55</v>
      </c>
      <c r="AC226" s="60">
        <v>272506.99</v>
      </c>
      <c r="AE226" s="419">
        <v>519299.55</v>
      </c>
      <c r="AF226" s="419">
        <v>272506.99</v>
      </c>
      <c r="AG226" s="967">
        <v>0</v>
      </c>
      <c r="AH226" s="967">
        <v>0</v>
      </c>
    </row>
    <row r="227" spans="1:34" s="1" customFormat="1" ht="12.75" hidden="1">
      <c r="A227" s="46" t="s">
        <v>482</v>
      </c>
      <c r="B227" s="91">
        <v>121251.46</v>
      </c>
      <c r="C227" s="92">
        <v>150729.17</v>
      </c>
      <c r="D227" s="91">
        <v>123079.08</v>
      </c>
      <c r="E227" s="92">
        <v>148901.55</v>
      </c>
      <c r="F227" s="91">
        <v>124934.24</v>
      </c>
      <c r="G227" s="92">
        <v>147046.39</v>
      </c>
      <c r="H227" s="91">
        <v>126817.36</v>
      </c>
      <c r="I227" s="92">
        <v>145163.27</v>
      </c>
      <c r="J227" s="91">
        <v>128728.87</v>
      </c>
      <c r="K227" s="92">
        <v>143251.76</v>
      </c>
      <c r="L227" s="91">
        <v>130669.19</v>
      </c>
      <c r="M227" s="92">
        <v>141311.44</v>
      </c>
      <c r="N227" s="61">
        <v>755480.2</v>
      </c>
      <c r="O227" s="60">
        <v>876403.58</v>
      </c>
      <c r="P227" s="91">
        <v>132638.75</v>
      </c>
      <c r="Q227" s="92">
        <v>139341.88</v>
      </c>
      <c r="R227" s="91">
        <v>134638.01</v>
      </c>
      <c r="S227" s="92">
        <v>137342.62</v>
      </c>
      <c r="T227" s="91">
        <v>136667.4</v>
      </c>
      <c r="U227" s="92">
        <v>135313.24</v>
      </c>
      <c r="V227" s="91">
        <v>138727.37</v>
      </c>
      <c r="W227" s="92">
        <v>133253.26</v>
      </c>
      <c r="X227" s="91">
        <v>140818.4</v>
      </c>
      <c r="Y227" s="92">
        <v>131162.23</v>
      </c>
      <c r="Z227" s="91">
        <v>142940.94</v>
      </c>
      <c r="AA227" s="92">
        <v>129039.69</v>
      </c>
      <c r="AB227" s="61">
        <v>1581911.07</v>
      </c>
      <c r="AC227" s="60">
        <v>1681856.5</v>
      </c>
      <c r="AE227" s="419">
        <v>1581911.07</v>
      </c>
      <c r="AF227" s="419">
        <v>1681856.5</v>
      </c>
      <c r="AG227" s="967">
        <v>0</v>
      </c>
      <c r="AH227" s="967">
        <v>0</v>
      </c>
    </row>
    <row r="228" spans="1:34" s="1" customFormat="1" ht="13.5" hidden="1" thickBot="1">
      <c r="A228" s="439" t="s">
        <v>355</v>
      </c>
      <c r="B228" s="903"/>
      <c r="C228" s="904"/>
      <c r="D228" s="903"/>
      <c r="E228" s="904"/>
      <c r="F228" s="903">
        <v>215655.87</v>
      </c>
      <c r="G228" s="904">
        <v>163752.13</v>
      </c>
      <c r="H228" s="903"/>
      <c r="I228" s="904"/>
      <c r="J228" s="903"/>
      <c r="K228" s="904"/>
      <c r="L228" s="903"/>
      <c r="M228" s="904"/>
      <c r="N228" s="899">
        <v>215655.87</v>
      </c>
      <c r="O228" s="900">
        <v>163752.13</v>
      </c>
      <c r="P228" s="903"/>
      <c r="Q228" s="904"/>
      <c r="R228" s="903"/>
      <c r="S228" s="904"/>
      <c r="T228" s="903">
        <v>233781.75</v>
      </c>
      <c r="U228" s="904">
        <v>145626.25</v>
      </c>
      <c r="V228" s="903"/>
      <c r="W228" s="904"/>
      <c r="X228" s="903"/>
      <c r="Y228" s="904"/>
      <c r="Z228" s="903"/>
      <c r="AA228" s="904"/>
      <c r="AB228" s="899">
        <v>449437.62</v>
      </c>
      <c r="AC228" s="900">
        <v>309378.38</v>
      </c>
      <c r="AE228" s="419">
        <v>449437.62</v>
      </c>
      <c r="AF228" s="419">
        <v>309378.38</v>
      </c>
      <c r="AG228" s="967">
        <v>0</v>
      </c>
      <c r="AH228" s="967">
        <v>0</v>
      </c>
    </row>
    <row r="229" spans="1:34" s="1" customFormat="1" ht="13.5" hidden="1" thickBot="1">
      <c r="A229" s="905" t="s">
        <v>495</v>
      </c>
      <c r="B229" s="906">
        <v>2368426.97</v>
      </c>
      <c r="C229" s="907">
        <v>1094528.96</v>
      </c>
      <c r="D229" s="906">
        <v>834234.77</v>
      </c>
      <c r="E229" s="907">
        <v>460526.23</v>
      </c>
      <c r="F229" s="906">
        <v>1060167.47</v>
      </c>
      <c r="G229" s="907">
        <v>610725.22</v>
      </c>
      <c r="H229" s="906">
        <v>854927.49</v>
      </c>
      <c r="I229" s="907">
        <v>439736.2</v>
      </c>
      <c r="J229" s="906">
        <v>865484.37</v>
      </c>
      <c r="K229" s="907">
        <v>425984.09</v>
      </c>
      <c r="L229" s="906">
        <v>876184.17</v>
      </c>
      <c r="M229" s="907">
        <v>419193.17</v>
      </c>
      <c r="N229" s="906">
        <v>6859425.24</v>
      </c>
      <c r="O229" s="907">
        <v>3450693.87</v>
      </c>
      <c r="P229" s="906">
        <v>2430822.38</v>
      </c>
      <c r="Q229" s="907">
        <v>949196.59</v>
      </c>
      <c r="R229" s="906">
        <v>898020.35</v>
      </c>
      <c r="S229" s="907">
        <v>392880.44</v>
      </c>
      <c r="T229" s="906">
        <v>984735.85</v>
      </c>
      <c r="U229" s="907">
        <v>529361.28</v>
      </c>
      <c r="V229" s="906">
        <v>760135.97</v>
      </c>
      <c r="W229" s="907">
        <v>369963.07</v>
      </c>
      <c r="X229" s="906">
        <v>769442.7</v>
      </c>
      <c r="Y229" s="907">
        <v>362586.45</v>
      </c>
      <c r="Z229" s="906">
        <v>778875.99</v>
      </c>
      <c r="AA229" s="907">
        <v>353428.88</v>
      </c>
      <c r="AB229" s="906">
        <v>13481458.48</v>
      </c>
      <c r="AC229" s="907">
        <v>6408110.58</v>
      </c>
      <c r="AE229" s="419">
        <v>13481458.48</v>
      </c>
      <c r="AF229" s="419">
        <v>6408110.58</v>
      </c>
      <c r="AG229" s="967">
        <v>0</v>
      </c>
      <c r="AH229" s="967">
        <v>0</v>
      </c>
    </row>
    <row r="230" spans="1:34" s="52" customFormat="1" ht="13.5" hidden="1" thickBot="1">
      <c r="A230" s="42" t="s">
        <v>245</v>
      </c>
      <c r="B230" s="40">
        <v>4056716.73</v>
      </c>
      <c r="C230" s="39">
        <v>1263115.05</v>
      </c>
      <c r="D230" s="40">
        <v>2625872.67</v>
      </c>
      <c r="E230" s="39">
        <v>606798.41</v>
      </c>
      <c r="F230" s="40">
        <v>2874621.9</v>
      </c>
      <c r="G230" s="39">
        <v>749262.95</v>
      </c>
      <c r="H230" s="40">
        <v>2690664.39</v>
      </c>
      <c r="I230" s="39">
        <v>560409.88</v>
      </c>
      <c r="J230" s="40">
        <v>2721921.04</v>
      </c>
      <c r="K230" s="39">
        <v>533463.53</v>
      </c>
      <c r="L230" s="40">
        <v>2751795.48</v>
      </c>
      <c r="M230" s="39">
        <v>508303.93</v>
      </c>
      <c r="N230" s="40">
        <v>17721592.21</v>
      </c>
      <c r="O230" s="39">
        <v>4221353.75</v>
      </c>
      <c r="P230" s="40">
        <v>6084809.14</v>
      </c>
      <c r="Q230" s="39">
        <v>1434665.86</v>
      </c>
      <c r="R230" s="40">
        <v>1617859.46</v>
      </c>
      <c r="S230" s="39">
        <v>475582.73</v>
      </c>
      <c r="T230" s="40">
        <v>1307534.4</v>
      </c>
      <c r="U230" s="39">
        <v>601177.62</v>
      </c>
      <c r="V230" s="40">
        <v>1088067.58</v>
      </c>
      <c r="W230" s="39">
        <v>443800.58</v>
      </c>
      <c r="X230" s="40">
        <v>1102610.04</v>
      </c>
      <c r="Y230" s="39">
        <v>433671.14</v>
      </c>
      <c r="Z230" s="40">
        <v>1117383.78</v>
      </c>
      <c r="AA230" s="39">
        <v>426488.73</v>
      </c>
      <c r="AB230" s="40">
        <v>30039856.61</v>
      </c>
      <c r="AC230" s="39">
        <v>8036740.41</v>
      </c>
      <c r="AE230" s="419">
        <v>30039856.61</v>
      </c>
      <c r="AF230" s="419">
        <v>8036740.41</v>
      </c>
      <c r="AG230" s="967">
        <v>0</v>
      </c>
      <c r="AH230" s="967">
        <v>0</v>
      </c>
    </row>
    <row r="231" spans="1:34" s="305" customFormat="1" ht="6" customHeight="1" hidden="1" thickBot="1">
      <c r="A231" s="87"/>
      <c r="B231" s="304"/>
      <c r="C231" s="304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  <c r="Z231" s="304"/>
      <c r="AA231" s="304"/>
      <c r="AB231" s="304"/>
      <c r="AC231" s="304"/>
      <c r="AE231" s="419">
        <v>0</v>
      </c>
      <c r="AF231" s="419">
        <v>0</v>
      </c>
      <c r="AG231" s="967">
        <v>0</v>
      </c>
      <c r="AH231" s="967">
        <v>0</v>
      </c>
    </row>
    <row r="232" spans="1:34" ht="16.5" hidden="1" thickBot="1">
      <c r="A232" s="95" t="s">
        <v>217</v>
      </c>
      <c r="B232" s="40">
        <v>4967605.88</v>
      </c>
      <c r="C232" s="39">
        <v>1411652.27</v>
      </c>
      <c r="D232" s="40">
        <v>3669023.77</v>
      </c>
      <c r="E232" s="39">
        <v>758841.19</v>
      </c>
      <c r="F232" s="40">
        <v>3937659.56</v>
      </c>
      <c r="G232" s="39">
        <v>918999.47</v>
      </c>
      <c r="H232" s="40">
        <v>3758506.24</v>
      </c>
      <c r="I232" s="39">
        <v>723658.13</v>
      </c>
      <c r="J232" s="40">
        <v>3797637.71</v>
      </c>
      <c r="K232" s="39">
        <v>701569.9</v>
      </c>
      <c r="L232" s="40">
        <v>3836854.12</v>
      </c>
      <c r="M232" s="39">
        <v>670616.87</v>
      </c>
      <c r="N232" s="40">
        <v>23967287.28</v>
      </c>
      <c r="O232" s="39">
        <v>5185337.83</v>
      </c>
      <c r="P232" s="40">
        <v>7173872.22</v>
      </c>
      <c r="Q232" s="39">
        <v>1601158.26</v>
      </c>
      <c r="R232" s="40">
        <v>2742507.42</v>
      </c>
      <c r="S232" s="39">
        <v>645604.9</v>
      </c>
      <c r="T232" s="40">
        <v>2451312.19</v>
      </c>
      <c r="U232" s="39">
        <v>766633.64</v>
      </c>
      <c r="V232" s="40">
        <v>2250974.19</v>
      </c>
      <c r="W232" s="39">
        <v>615655.85</v>
      </c>
      <c r="X232" s="40">
        <v>2284646.52</v>
      </c>
      <c r="Y232" s="39">
        <v>600775.45</v>
      </c>
      <c r="Z232" s="40">
        <v>2318558.41</v>
      </c>
      <c r="AA232" s="39">
        <v>599918.49</v>
      </c>
      <c r="AB232" s="40">
        <v>43189158.230000004</v>
      </c>
      <c r="AC232" s="39">
        <v>10015084.42</v>
      </c>
      <c r="AE232" s="419">
        <v>43189158.230000004</v>
      </c>
      <c r="AF232" s="419">
        <v>10015084.42</v>
      </c>
      <c r="AG232" s="967">
        <v>0</v>
      </c>
      <c r="AH232" s="967">
        <v>0</v>
      </c>
    </row>
    <row r="233" spans="31:34" ht="12.75" hidden="1">
      <c r="AE233" s="419">
        <v>0</v>
      </c>
      <c r="AF233" s="419">
        <v>0</v>
      </c>
      <c r="AG233" s="967">
        <v>0</v>
      </c>
      <c r="AH233" s="967">
        <v>0</v>
      </c>
    </row>
    <row r="234" spans="31:34" ht="12.75" hidden="1">
      <c r="AE234" s="419">
        <v>0</v>
      </c>
      <c r="AF234" s="419">
        <v>0</v>
      </c>
      <c r="AG234" s="967">
        <v>0</v>
      </c>
      <c r="AH234" s="967">
        <v>0</v>
      </c>
    </row>
    <row r="235" spans="1:34" ht="25.5" hidden="1" thickBot="1">
      <c r="A235" s="33"/>
      <c r="B235" s="33"/>
      <c r="C235" s="33"/>
      <c r="D235" s="33"/>
      <c r="E235" s="33"/>
      <c r="F235" s="33"/>
      <c r="G235" s="33"/>
      <c r="H235" s="34" t="s">
        <v>261</v>
      </c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 t="s">
        <v>261</v>
      </c>
      <c r="W235" s="33"/>
      <c r="X235" s="33"/>
      <c r="Y235" s="33"/>
      <c r="Z235" s="33"/>
      <c r="AA235" s="33"/>
      <c r="AB235" s="1047"/>
      <c r="AC235" s="1047"/>
      <c r="AD235" s="28" t="s">
        <v>261</v>
      </c>
      <c r="AE235" s="419">
        <v>0</v>
      </c>
      <c r="AF235" s="419">
        <v>0</v>
      </c>
      <c r="AG235" s="967">
        <v>0</v>
      </c>
      <c r="AH235" s="967">
        <v>0</v>
      </c>
    </row>
    <row r="236" spans="1:34" s="52" customFormat="1" ht="13.5" hidden="1" thickBot="1">
      <c r="A236" s="55" t="s">
        <v>220</v>
      </c>
      <c r="B236" s="54"/>
      <c r="C236" s="54"/>
      <c r="D236" s="54"/>
      <c r="E236" s="54"/>
      <c r="F236" s="54"/>
      <c r="G236" s="54"/>
      <c r="H236" s="54" t="s">
        <v>268</v>
      </c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 t="s">
        <v>268</v>
      </c>
      <c r="W236" s="54"/>
      <c r="X236" s="54"/>
      <c r="Y236" s="54"/>
      <c r="Z236" s="54"/>
      <c r="AA236" s="54"/>
      <c r="AB236" s="54"/>
      <c r="AC236" s="62"/>
      <c r="AE236" s="419">
        <v>0</v>
      </c>
      <c r="AF236" s="419">
        <v>0</v>
      </c>
      <c r="AG236" s="967">
        <v>0</v>
      </c>
      <c r="AH236" s="967">
        <v>0</v>
      </c>
    </row>
    <row r="237" spans="1:34" ht="12.75" hidden="1">
      <c r="A237" s="85" t="s">
        <v>246</v>
      </c>
      <c r="B237" s="79">
        <v>1201175.08</v>
      </c>
      <c r="C237" s="80">
        <v>171389.54</v>
      </c>
      <c r="D237" s="79">
        <v>1201174.72</v>
      </c>
      <c r="E237" s="80">
        <v>152960.56</v>
      </c>
      <c r="F237" s="79">
        <v>1201175.08</v>
      </c>
      <c r="G237" s="80">
        <v>167308.85</v>
      </c>
      <c r="H237" s="79">
        <v>1201174.72</v>
      </c>
      <c r="I237" s="80">
        <v>159937.3</v>
      </c>
      <c r="J237" s="79">
        <v>1201175.08</v>
      </c>
      <c r="K237" s="80">
        <v>163228.07</v>
      </c>
      <c r="L237" s="79">
        <v>1201174.72</v>
      </c>
      <c r="M237" s="80">
        <v>155988</v>
      </c>
      <c r="N237" s="79">
        <v>7207049.399999999</v>
      </c>
      <c r="O237" s="80">
        <v>970812.32</v>
      </c>
      <c r="P237" s="79">
        <v>1201175.08</v>
      </c>
      <c r="Q237" s="80">
        <v>159147.46</v>
      </c>
      <c r="R237" s="79">
        <v>1201174.72</v>
      </c>
      <c r="S237" s="80">
        <v>157107.16</v>
      </c>
      <c r="T237" s="79">
        <v>1201175.08</v>
      </c>
      <c r="U237" s="80">
        <v>150064.63</v>
      </c>
      <c r="V237" s="79">
        <v>1201174.72</v>
      </c>
      <c r="W237" s="80">
        <v>153026.35</v>
      </c>
      <c r="X237" s="79">
        <v>1201175.08</v>
      </c>
      <c r="Y237" s="80">
        <v>146115.52</v>
      </c>
      <c r="Z237" s="79">
        <v>1201174.72</v>
      </c>
      <c r="AA237" s="80">
        <v>148945.66</v>
      </c>
      <c r="AB237" s="79">
        <v>14414098.800000003</v>
      </c>
      <c r="AC237" s="80">
        <v>1885219.1</v>
      </c>
      <c r="AE237" s="419">
        <v>14414098.800000003</v>
      </c>
      <c r="AF237" s="419">
        <v>1885219.1</v>
      </c>
      <c r="AG237" s="967">
        <v>0</v>
      </c>
      <c r="AH237" s="967">
        <v>0</v>
      </c>
    </row>
    <row r="238" spans="1:34" ht="12.75" hidden="1">
      <c r="A238" s="46" t="s">
        <v>1</v>
      </c>
      <c r="B238" s="77">
        <v>129603.44</v>
      </c>
      <c r="C238" s="78">
        <v>18492.43</v>
      </c>
      <c r="D238" s="77">
        <v>129603.53</v>
      </c>
      <c r="E238" s="78">
        <v>16504.06</v>
      </c>
      <c r="F238" s="77">
        <v>129603.44</v>
      </c>
      <c r="G238" s="78">
        <v>18052.15</v>
      </c>
      <c r="H238" s="77">
        <v>129603.53</v>
      </c>
      <c r="I238" s="78">
        <v>17256.82</v>
      </c>
      <c r="J238" s="77">
        <v>129603.44</v>
      </c>
      <c r="K238" s="78">
        <v>17611.87</v>
      </c>
      <c r="L238" s="77">
        <v>129603.53</v>
      </c>
      <c r="M238" s="78">
        <v>16830.67</v>
      </c>
      <c r="N238" s="83">
        <v>777620.91</v>
      </c>
      <c r="O238" s="84">
        <v>104748</v>
      </c>
      <c r="P238" s="596">
        <v>129603.44</v>
      </c>
      <c r="Q238" s="597">
        <v>17171.59</v>
      </c>
      <c r="R238" s="77">
        <v>129603.53</v>
      </c>
      <c r="S238" s="78">
        <v>16951.45</v>
      </c>
      <c r="T238" s="77">
        <v>129603.44</v>
      </c>
      <c r="U238" s="78">
        <v>16191.58</v>
      </c>
      <c r="V238" s="77">
        <v>129603.53</v>
      </c>
      <c r="W238" s="78">
        <v>16511.17</v>
      </c>
      <c r="X238" s="77">
        <v>129603.44</v>
      </c>
      <c r="Y238" s="78">
        <v>15765.43</v>
      </c>
      <c r="Z238" s="77">
        <v>129603.53</v>
      </c>
      <c r="AA238" s="78">
        <v>16070.8</v>
      </c>
      <c r="AB238" s="83">
        <v>1555241.82</v>
      </c>
      <c r="AC238" s="84">
        <v>203410.02</v>
      </c>
      <c r="AE238" s="419">
        <v>1555241.82</v>
      </c>
      <c r="AF238" s="419">
        <v>203410.02</v>
      </c>
      <c r="AG238" s="967">
        <v>0</v>
      </c>
      <c r="AH238" s="967">
        <v>0</v>
      </c>
    </row>
    <row r="239" spans="1:34" ht="12.75" hidden="1">
      <c r="A239" s="46" t="s">
        <v>36</v>
      </c>
      <c r="B239" s="77">
        <v>78439.58</v>
      </c>
      <c r="C239" s="78">
        <v>11192.15</v>
      </c>
      <c r="D239" s="77">
        <v>78439.58</v>
      </c>
      <c r="E239" s="78">
        <v>9988.67</v>
      </c>
      <c r="F239" s="77">
        <v>78439.58</v>
      </c>
      <c r="G239" s="78">
        <v>10925.66</v>
      </c>
      <c r="H239" s="77">
        <v>78439.58</v>
      </c>
      <c r="I239" s="78">
        <v>10444.25</v>
      </c>
      <c r="J239" s="77">
        <v>78439.58</v>
      </c>
      <c r="K239" s="78">
        <v>10659.17</v>
      </c>
      <c r="L239" s="77">
        <v>78439.58</v>
      </c>
      <c r="M239" s="78">
        <v>10186.4</v>
      </c>
      <c r="N239" s="83">
        <v>470637.48</v>
      </c>
      <c r="O239" s="84">
        <v>63396.3</v>
      </c>
      <c r="P239" s="77">
        <v>78439.58</v>
      </c>
      <c r="Q239" s="78">
        <v>10392.68</v>
      </c>
      <c r="R239" s="77">
        <v>78439.58</v>
      </c>
      <c r="S239" s="78">
        <v>10259.48</v>
      </c>
      <c r="T239" s="77">
        <v>78439.58</v>
      </c>
      <c r="U239" s="78">
        <v>9799.58</v>
      </c>
      <c r="V239" s="77">
        <v>78439.58</v>
      </c>
      <c r="W239" s="78">
        <v>9992.99</v>
      </c>
      <c r="X239" s="77">
        <v>78439.58</v>
      </c>
      <c r="Y239" s="78">
        <v>9541.73</v>
      </c>
      <c r="Z239" s="77">
        <v>78439.58</v>
      </c>
      <c r="AA239" s="78">
        <v>9726.5</v>
      </c>
      <c r="AB239" s="83">
        <v>941274.96</v>
      </c>
      <c r="AC239" s="84">
        <v>123109.26</v>
      </c>
      <c r="AE239" s="419">
        <v>941274.96</v>
      </c>
      <c r="AF239" s="419">
        <v>123109.26</v>
      </c>
      <c r="AG239" s="967">
        <v>0</v>
      </c>
      <c r="AH239" s="967">
        <v>0</v>
      </c>
    </row>
    <row r="240" spans="1:34" ht="12.75" hidden="1">
      <c r="A240" s="46" t="s">
        <v>37</v>
      </c>
      <c r="B240" s="77">
        <v>123403.68</v>
      </c>
      <c r="C240" s="78">
        <v>17607.82</v>
      </c>
      <c r="D240" s="77">
        <v>123403.59</v>
      </c>
      <c r="E240" s="78">
        <v>15714.48</v>
      </c>
      <c r="F240" s="77">
        <v>123403.68</v>
      </c>
      <c r="G240" s="78">
        <v>17188.6</v>
      </c>
      <c r="H240" s="77">
        <v>123403.59</v>
      </c>
      <c r="I240" s="78">
        <v>16431.25</v>
      </c>
      <c r="J240" s="77">
        <v>123403.68</v>
      </c>
      <c r="K240" s="78">
        <v>16769.38</v>
      </c>
      <c r="L240" s="77">
        <v>123403.59</v>
      </c>
      <c r="M240" s="78">
        <v>16025.53</v>
      </c>
      <c r="N240" s="83">
        <v>740421.81</v>
      </c>
      <c r="O240" s="84">
        <v>99737.06</v>
      </c>
      <c r="P240" s="77">
        <v>123403.68</v>
      </c>
      <c r="Q240" s="78">
        <v>16350.16</v>
      </c>
      <c r="R240" s="77">
        <v>123403.59</v>
      </c>
      <c r="S240" s="77">
        <v>16140.55</v>
      </c>
      <c r="T240" s="77">
        <v>123403.68</v>
      </c>
      <c r="U240" s="77">
        <v>15417.03</v>
      </c>
      <c r="V240" s="77">
        <v>123403.59</v>
      </c>
      <c r="W240" s="77">
        <v>15721.32</v>
      </c>
      <c r="X240" s="77">
        <v>123403.68</v>
      </c>
      <c r="Y240" s="77">
        <v>15011.31</v>
      </c>
      <c r="Z240" s="77">
        <v>123403.59</v>
      </c>
      <c r="AA240" s="77">
        <v>15302.01</v>
      </c>
      <c r="AB240" s="83">
        <v>1480843.62</v>
      </c>
      <c r="AC240" s="84">
        <v>193679.44</v>
      </c>
      <c r="AE240" s="419">
        <v>1480843.62</v>
      </c>
      <c r="AF240" s="419">
        <v>193679.44</v>
      </c>
      <c r="AG240" s="967">
        <v>0</v>
      </c>
      <c r="AH240" s="967">
        <v>0</v>
      </c>
    </row>
    <row r="241" spans="1:34" ht="12.75" hidden="1">
      <c r="A241" s="46" t="s">
        <v>19</v>
      </c>
      <c r="B241" s="77">
        <v>264441.92</v>
      </c>
      <c r="C241" s="78">
        <v>37731.86</v>
      </c>
      <c r="D241" s="77">
        <v>264442.01</v>
      </c>
      <c r="E241" s="78">
        <v>33674.65</v>
      </c>
      <c r="F241" s="77">
        <v>264441.92</v>
      </c>
      <c r="G241" s="78">
        <v>36833.48</v>
      </c>
      <c r="H241" s="77">
        <v>264442.01</v>
      </c>
      <c r="I241" s="78">
        <v>35210.6</v>
      </c>
      <c r="J241" s="77">
        <v>264441.92</v>
      </c>
      <c r="K241" s="78">
        <v>35935.1</v>
      </c>
      <c r="L241" s="77">
        <v>264442.01</v>
      </c>
      <c r="M241" s="78">
        <v>34341.2</v>
      </c>
      <c r="N241" s="83">
        <v>1586651.79</v>
      </c>
      <c r="O241" s="84">
        <v>213726.89</v>
      </c>
      <c r="P241" s="77">
        <v>264441.92</v>
      </c>
      <c r="Q241" s="78">
        <v>35036.72</v>
      </c>
      <c r="R241" s="77">
        <v>264442.01</v>
      </c>
      <c r="S241" s="78">
        <v>34587.53</v>
      </c>
      <c r="T241" s="77">
        <v>264441.92</v>
      </c>
      <c r="U241" s="78">
        <v>33037.09</v>
      </c>
      <c r="V241" s="77">
        <v>264442.01</v>
      </c>
      <c r="W241" s="78">
        <v>33689.14</v>
      </c>
      <c r="X241" s="77">
        <v>264441.92</v>
      </c>
      <c r="Y241" s="78">
        <v>32167.69</v>
      </c>
      <c r="Z241" s="77">
        <v>264442.01</v>
      </c>
      <c r="AA241" s="78">
        <v>32790.76</v>
      </c>
      <c r="AB241" s="83">
        <v>3173303.58</v>
      </c>
      <c r="AC241" s="84">
        <v>415035.82</v>
      </c>
      <c r="AE241" s="419">
        <v>3173303.58</v>
      </c>
      <c r="AF241" s="419">
        <v>415035.82</v>
      </c>
      <c r="AG241" s="967">
        <v>0</v>
      </c>
      <c r="AH241" s="967">
        <v>0</v>
      </c>
    </row>
    <row r="242" spans="1:34" ht="12.75" hidden="1">
      <c r="A242" s="46" t="s">
        <v>15</v>
      </c>
      <c r="B242" s="77">
        <v>25840.59</v>
      </c>
      <c r="C242" s="78">
        <v>3687.04</v>
      </c>
      <c r="D242" s="77">
        <v>25840.59</v>
      </c>
      <c r="E242" s="78">
        <v>3290.59</v>
      </c>
      <c r="F242" s="77">
        <v>25840.59</v>
      </c>
      <c r="G242" s="78">
        <v>3599.29</v>
      </c>
      <c r="H242" s="77">
        <v>25840.59</v>
      </c>
      <c r="I242" s="78">
        <v>3440.71</v>
      </c>
      <c r="J242" s="77">
        <v>25840.59</v>
      </c>
      <c r="K242" s="78">
        <v>3511.54</v>
      </c>
      <c r="L242" s="77">
        <v>25840.59</v>
      </c>
      <c r="M242" s="78">
        <v>3355.75</v>
      </c>
      <c r="N242" s="83">
        <v>155043.54</v>
      </c>
      <c r="O242" s="84">
        <v>20884.92</v>
      </c>
      <c r="P242" s="77">
        <v>25840.59</v>
      </c>
      <c r="Q242" s="78">
        <v>3423.7</v>
      </c>
      <c r="R242" s="77">
        <v>25840.59</v>
      </c>
      <c r="S242" s="78">
        <v>3379.78</v>
      </c>
      <c r="T242" s="77">
        <v>25840.59</v>
      </c>
      <c r="U242" s="78">
        <v>3228.31</v>
      </c>
      <c r="V242" s="77">
        <v>25840.59</v>
      </c>
      <c r="W242" s="78">
        <v>3292.03</v>
      </c>
      <c r="X242" s="77">
        <v>25840.59</v>
      </c>
      <c r="Y242" s="78">
        <v>3143.35</v>
      </c>
      <c r="Z242" s="77">
        <v>25840.59</v>
      </c>
      <c r="AA242" s="78">
        <v>3204.28</v>
      </c>
      <c r="AB242" s="83">
        <v>310087.08</v>
      </c>
      <c r="AC242" s="84">
        <v>40556.37</v>
      </c>
      <c r="AE242" s="419">
        <v>310087.08</v>
      </c>
      <c r="AF242" s="419">
        <v>40556.37</v>
      </c>
      <c r="AG242" s="967">
        <v>0</v>
      </c>
      <c r="AH242" s="967">
        <v>0</v>
      </c>
    </row>
    <row r="243" spans="1:34" ht="12.75" hidden="1">
      <c r="A243" s="46" t="s">
        <v>14</v>
      </c>
      <c r="B243" s="77">
        <v>16773.61</v>
      </c>
      <c r="C243" s="78">
        <v>2393.38</v>
      </c>
      <c r="D243" s="77">
        <v>16773.52</v>
      </c>
      <c r="E243" s="78">
        <v>2135.97</v>
      </c>
      <c r="F243" s="77">
        <v>16773.61</v>
      </c>
      <c r="G243" s="78">
        <v>2336.32</v>
      </c>
      <c r="H243" s="77">
        <v>16773.52</v>
      </c>
      <c r="I243" s="78">
        <v>2233.44</v>
      </c>
      <c r="J243" s="77">
        <v>16773.61</v>
      </c>
      <c r="K243" s="78">
        <v>2279.35</v>
      </c>
      <c r="L243" s="77">
        <v>16773.52</v>
      </c>
      <c r="M243" s="78">
        <v>2178.27</v>
      </c>
      <c r="N243" s="83">
        <v>100641.39</v>
      </c>
      <c r="O243" s="84">
        <v>13556.73</v>
      </c>
      <c r="P243" s="77">
        <v>16773.61</v>
      </c>
      <c r="Q243" s="78">
        <v>2222.37</v>
      </c>
      <c r="R243" s="77">
        <v>16773.52</v>
      </c>
      <c r="S243" s="78">
        <v>2193.93</v>
      </c>
      <c r="T243" s="77">
        <v>16773.61</v>
      </c>
      <c r="U243" s="78">
        <v>2095.56</v>
      </c>
      <c r="V243" s="77">
        <v>16773.52</v>
      </c>
      <c r="W243" s="78">
        <v>2136.87</v>
      </c>
      <c r="X243" s="77">
        <v>16773.61</v>
      </c>
      <c r="Y243" s="78">
        <v>2040.39</v>
      </c>
      <c r="Z243" s="77">
        <v>16773.52</v>
      </c>
      <c r="AA243" s="78">
        <v>2079.9</v>
      </c>
      <c r="AB243" s="83">
        <v>201282.78</v>
      </c>
      <c r="AC243" s="84">
        <v>26325.75</v>
      </c>
      <c r="AE243" s="419">
        <v>201282.78</v>
      </c>
      <c r="AF243" s="419">
        <v>26325.75</v>
      </c>
      <c r="AG243" s="967">
        <v>0</v>
      </c>
      <c r="AH243" s="967">
        <v>0</v>
      </c>
    </row>
    <row r="244" spans="1:34" ht="12.75" hidden="1">
      <c r="A244" s="46" t="s">
        <v>13</v>
      </c>
      <c r="B244" s="77">
        <v>62222.72</v>
      </c>
      <c r="C244" s="78">
        <v>8878.25</v>
      </c>
      <c r="D244" s="77">
        <v>62222.63</v>
      </c>
      <c r="E244" s="78">
        <v>7923.62</v>
      </c>
      <c r="F244" s="77">
        <v>62222.72</v>
      </c>
      <c r="G244" s="78">
        <v>8666.84</v>
      </c>
      <c r="H244" s="77">
        <v>62222.63</v>
      </c>
      <c r="I244" s="78">
        <v>8284.97</v>
      </c>
      <c r="J244" s="77">
        <v>62222.72</v>
      </c>
      <c r="K244" s="78">
        <v>8455.43</v>
      </c>
      <c r="L244" s="77">
        <v>62222.63</v>
      </c>
      <c r="M244" s="78">
        <v>8080.4</v>
      </c>
      <c r="N244" s="83">
        <v>373336.05</v>
      </c>
      <c r="O244" s="84">
        <v>50289.51</v>
      </c>
      <c r="P244" s="77">
        <v>62222.72</v>
      </c>
      <c r="Q244" s="78">
        <v>8244.11</v>
      </c>
      <c r="R244" s="77">
        <v>62222.63</v>
      </c>
      <c r="S244" s="78">
        <v>8138.36</v>
      </c>
      <c r="T244" s="77">
        <v>62222.72</v>
      </c>
      <c r="U244" s="78">
        <v>7773.59</v>
      </c>
      <c r="V244" s="77">
        <v>62222.63</v>
      </c>
      <c r="W244" s="78">
        <v>7927.04</v>
      </c>
      <c r="X244" s="77">
        <v>62222.72</v>
      </c>
      <c r="Y244" s="78">
        <v>7569.02</v>
      </c>
      <c r="Z244" s="77">
        <v>62222.63</v>
      </c>
      <c r="AA244" s="78">
        <v>7715.63</v>
      </c>
      <c r="AB244" s="83">
        <v>746672.1</v>
      </c>
      <c r="AC244" s="84">
        <v>97657.26</v>
      </c>
      <c r="AE244" s="419">
        <v>746672.1</v>
      </c>
      <c r="AF244" s="419">
        <v>97657.26</v>
      </c>
      <c r="AG244" s="967">
        <v>0</v>
      </c>
      <c r="AH244" s="967">
        <v>0</v>
      </c>
    </row>
    <row r="245" spans="1:34" ht="12.75" hidden="1">
      <c r="A245" s="46" t="s">
        <v>208</v>
      </c>
      <c r="B245" s="77">
        <v>58046.53</v>
      </c>
      <c r="C245" s="78">
        <v>8282.36</v>
      </c>
      <c r="D245" s="77">
        <v>58046.53</v>
      </c>
      <c r="E245" s="78">
        <v>7391.81</v>
      </c>
      <c r="F245" s="77">
        <v>58046.53</v>
      </c>
      <c r="G245" s="78">
        <v>8085.17</v>
      </c>
      <c r="H245" s="77">
        <v>58046.53</v>
      </c>
      <c r="I245" s="78">
        <v>7728.95</v>
      </c>
      <c r="J245" s="77">
        <v>58046.53</v>
      </c>
      <c r="K245" s="78">
        <v>7887.98</v>
      </c>
      <c r="L245" s="77">
        <v>58046.53</v>
      </c>
      <c r="M245" s="78">
        <v>7538.06</v>
      </c>
      <c r="N245" s="93">
        <v>348279.18</v>
      </c>
      <c r="O245" s="84">
        <v>46914.33</v>
      </c>
      <c r="P245" s="77">
        <v>58046.53</v>
      </c>
      <c r="Q245" s="78">
        <v>7690.79</v>
      </c>
      <c r="R245" s="77">
        <v>58046.53</v>
      </c>
      <c r="S245" s="78">
        <v>7592.15</v>
      </c>
      <c r="T245" s="77">
        <v>58046.53</v>
      </c>
      <c r="U245" s="78">
        <v>7251.86</v>
      </c>
      <c r="V245" s="77">
        <v>58046.53</v>
      </c>
      <c r="W245" s="78">
        <v>7394.96</v>
      </c>
      <c r="X245" s="77">
        <v>58046.53</v>
      </c>
      <c r="Y245" s="78">
        <v>7060.97</v>
      </c>
      <c r="Z245" s="77">
        <v>58046.53</v>
      </c>
      <c r="AA245" s="78">
        <v>7197.77</v>
      </c>
      <c r="AB245" s="83">
        <v>696558.36</v>
      </c>
      <c r="AC245" s="84">
        <v>91102.83</v>
      </c>
      <c r="AE245" s="419">
        <v>696558.36</v>
      </c>
      <c r="AF245" s="419">
        <v>91102.83</v>
      </c>
      <c r="AG245" s="967">
        <v>0</v>
      </c>
      <c r="AH245" s="967">
        <v>0</v>
      </c>
    </row>
    <row r="246" spans="1:34" ht="12.75" hidden="1">
      <c r="A246" s="46" t="s">
        <v>229</v>
      </c>
      <c r="B246" s="77">
        <v>92832.24</v>
      </c>
      <c r="C246" s="78">
        <v>13245.78</v>
      </c>
      <c r="D246" s="77">
        <v>92832.24</v>
      </c>
      <c r="E246" s="78">
        <v>11821.53</v>
      </c>
      <c r="F246" s="77">
        <v>92832.24</v>
      </c>
      <c r="G246" s="78">
        <v>12930.42</v>
      </c>
      <c r="H246" s="77">
        <v>92832.24</v>
      </c>
      <c r="I246" s="78">
        <v>12360.72</v>
      </c>
      <c r="J246" s="77">
        <v>92832.24</v>
      </c>
      <c r="K246" s="78">
        <v>12614.97</v>
      </c>
      <c r="L246" s="77">
        <v>92832.24</v>
      </c>
      <c r="M246" s="78">
        <v>12055.44</v>
      </c>
      <c r="N246" s="83">
        <v>556993.44</v>
      </c>
      <c r="O246" s="94">
        <v>75028.86</v>
      </c>
      <c r="P246" s="77">
        <v>92832.24</v>
      </c>
      <c r="Q246" s="78">
        <v>12299.61</v>
      </c>
      <c r="R246" s="77">
        <v>92832.24</v>
      </c>
      <c r="S246" s="78">
        <v>12141.93</v>
      </c>
      <c r="T246" s="77">
        <v>92832.24</v>
      </c>
      <c r="U246" s="78">
        <v>11597.7</v>
      </c>
      <c r="V246" s="77">
        <v>92832.24</v>
      </c>
      <c r="W246" s="78">
        <v>11826.57</v>
      </c>
      <c r="X246" s="77">
        <v>92832.24</v>
      </c>
      <c r="Y246" s="78">
        <v>11292.51</v>
      </c>
      <c r="Z246" s="77">
        <v>92832.24</v>
      </c>
      <c r="AA246" s="78">
        <v>11511.21</v>
      </c>
      <c r="AB246" s="83">
        <v>1113986.88</v>
      </c>
      <c r="AC246" s="84">
        <v>145698.39</v>
      </c>
      <c r="AE246" s="419">
        <v>1113986.88</v>
      </c>
      <c r="AF246" s="419">
        <v>145698.39</v>
      </c>
      <c r="AG246" s="967">
        <v>0</v>
      </c>
      <c r="AH246" s="967">
        <v>0</v>
      </c>
    </row>
    <row r="247" spans="1:34" ht="12.75" hidden="1">
      <c r="A247" s="46" t="s">
        <v>4</v>
      </c>
      <c r="B247" s="77">
        <v>69605.7</v>
      </c>
      <c r="C247" s="78">
        <v>9931.7</v>
      </c>
      <c r="D247" s="77">
        <v>69605.61</v>
      </c>
      <c r="E247" s="78">
        <v>8863.76</v>
      </c>
      <c r="F247" s="77">
        <v>69605.7</v>
      </c>
      <c r="G247" s="78">
        <v>9695.18</v>
      </c>
      <c r="H247" s="77">
        <v>69605.61</v>
      </c>
      <c r="I247" s="78">
        <v>9268.04</v>
      </c>
      <c r="J247" s="77">
        <v>69605.7</v>
      </c>
      <c r="K247" s="78">
        <v>9458.75</v>
      </c>
      <c r="L247" s="77">
        <v>69605.61</v>
      </c>
      <c r="M247" s="78">
        <v>9039.17</v>
      </c>
      <c r="N247" s="83">
        <v>417633.93</v>
      </c>
      <c r="O247" s="94">
        <v>56256.6</v>
      </c>
      <c r="P247" s="77">
        <v>69605.7</v>
      </c>
      <c r="Q247" s="78">
        <v>9222.23</v>
      </c>
      <c r="R247" s="77">
        <v>69605.61</v>
      </c>
      <c r="S247" s="78">
        <v>9104.06</v>
      </c>
      <c r="T247" s="77">
        <v>69605.7</v>
      </c>
      <c r="U247" s="78">
        <v>8695.91</v>
      </c>
      <c r="V247" s="77">
        <v>69605.61</v>
      </c>
      <c r="W247" s="78">
        <v>8867.54</v>
      </c>
      <c r="X247" s="77">
        <v>69605.7</v>
      </c>
      <c r="Y247" s="78">
        <v>8467.13</v>
      </c>
      <c r="Z247" s="77">
        <v>69605.61</v>
      </c>
      <c r="AA247" s="78">
        <v>8631.11</v>
      </c>
      <c r="AB247" s="83">
        <v>835267.86</v>
      </c>
      <c r="AC247" s="84">
        <v>109244.58</v>
      </c>
      <c r="AE247" s="419">
        <v>835267.86</v>
      </c>
      <c r="AF247" s="419">
        <v>109244.58</v>
      </c>
      <c r="AG247" s="967">
        <v>0</v>
      </c>
      <c r="AH247" s="967">
        <v>0</v>
      </c>
    </row>
    <row r="248" spans="1:34" ht="12.75" hidden="1">
      <c r="A248" s="46" t="s">
        <v>10</v>
      </c>
      <c r="B248" s="77">
        <v>21203.78</v>
      </c>
      <c r="C248" s="78">
        <v>3025.45</v>
      </c>
      <c r="D248" s="77">
        <v>21203.69</v>
      </c>
      <c r="E248" s="78">
        <v>2700.1</v>
      </c>
      <c r="F248" s="77">
        <v>21203.78</v>
      </c>
      <c r="G248" s="78">
        <v>2953.45</v>
      </c>
      <c r="H248" s="77">
        <v>21203.69</v>
      </c>
      <c r="I248" s="78">
        <v>2823.31</v>
      </c>
      <c r="J248" s="77">
        <v>21203.78</v>
      </c>
      <c r="K248" s="78">
        <v>2881.36</v>
      </c>
      <c r="L248" s="77">
        <v>21203.69</v>
      </c>
      <c r="M248" s="78">
        <v>2753.56</v>
      </c>
      <c r="N248" s="83">
        <v>127222.41</v>
      </c>
      <c r="O248" s="94">
        <v>17137.23</v>
      </c>
      <c r="P248" s="77">
        <v>21203.78</v>
      </c>
      <c r="Q248" s="78">
        <v>2809.36</v>
      </c>
      <c r="R248" s="77">
        <v>21203.69</v>
      </c>
      <c r="S248" s="78">
        <v>2773.36</v>
      </c>
      <c r="T248" s="77">
        <v>21203.78</v>
      </c>
      <c r="U248" s="78">
        <v>2648.98</v>
      </c>
      <c r="V248" s="77">
        <v>21203.69</v>
      </c>
      <c r="W248" s="78">
        <v>2701.27</v>
      </c>
      <c r="X248" s="77">
        <v>21203.78</v>
      </c>
      <c r="Y248" s="78">
        <v>2579.32</v>
      </c>
      <c r="Z248" s="77">
        <v>21203.69</v>
      </c>
      <c r="AA248" s="78">
        <v>2629.27</v>
      </c>
      <c r="AB248" s="83">
        <v>254444.82</v>
      </c>
      <c r="AC248" s="84">
        <v>33278.79</v>
      </c>
      <c r="AE248" s="419">
        <v>254444.82</v>
      </c>
      <c r="AF248" s="419">
        <v>33278.79</v>
      </c>
      <c r="AG248" s="967">
        <v>0</v>
      </c>
      <c r="AH248" s="967">
        <v>0</v>
      </c>
    </row>
    <row r="249" spans="1:34" ht="13.5" hidden="1" thickBot="1">
      <c r="A249" s="46" t="s">
        <v>11</v>
      </c>
      <c r="B249" s="77">
        <v>258761.29</v>
      </c>
      <c r="C249" s="78">
        <v>36921.32</v>
      </c>
      <c r="D249" s="77">
        <v>258761.2</v>
      </c>
      <c r="E249" s="78">
        <v>32951.32</v>
      </c>
      <c r="F249" s="77">
        <v>258761.29</v>
      </c>
      <c r="G249" s="78">
        <v>36042.29</v>
      </c>
      <c r="H249" s="77">
        <v>258761.2</v>
      </c>
      <c r="I249" s="78">
        <v>34454.24</v>
      </c>
      <c r="J249" s="77">
        <v>258761.29</v>
      </c>
      <c r="K249" s="78">
        <v>35163.17</v>
      </c>
      <c r="L249" s="77">
        <v>258761.2</v>
      </c>
      <c r="M249" s="78">
        <v>33603.55</v>
      </c>
      <c r="N249" s="83">
        <v>1552567.47</v>
      </c>
      <c r="O249" s="94">
        <v>209135.89</v>
      </c>
      <c r="P249" s="77">
        <v>258761.29</v>
      </c>
      <c r="Q249" s="78">
        <v>34284.14</v>
      </c>
      <c r="R249" s="77">
        <v>258761.2</v>
      </c>
      <c r="S249" s="78">
        <v>33844.58</v>
      </c>
      <c r="T249" s="77">
        <v>258761.29</v>
      </c>
      <c r="U249" s="78">
        <v>32327.44</v>
      </c>
      <c r="V249" s="77">
        <v>258761.2</v>
      </c>
      <c r="W249" s="78">
        <v>32965.45</v>
      </c>
      <c r="X249" s="77">
        <v>258761.29</v>
      </c>
      <c r="Y249" s="78">
        <v>31476.67</v>
      </c>
      <c r="Z249" s="77">
        <v>258761.2</v>
      </c>
      <c r="AA249" s="78">
        <v>32086.42</v>
      </c>
      <c r="AB249" s="83">
        <v>3105134.94</v>
      </c>
      <c r="AC249" s="84">
        <v>406120.59</v>
      </c>
      <c r="AE249" s="419">
        <v>3105134.94</v>
      </c>
      <c r="AF249" s="419">
        <v>406120.59</v>
      </c>
      <c r="AG249" s="967">
        <v>0</v>
      </c>
      <c r="AH249" s="967">
        <v>0</v>
      </c>
    </row>
    <row r="250" spans="1:34" s="52" customFormat="1" ht="13.5" hidden="1" thickBot="1">
      <c r="A250" s="53" t="s">
        <v>244</v>
      </c>
      <c r="B250" s="81">
        <v>1201175.08</v>
      </c>
      <c r="C250" s="82">
        <v>171389.54</v>
      </c>
      <c r="D250" s="81">
        <v>1201174.72</v>
      </c>
      <c r="E250" s="82">
        <v>152960.56</v>
      </c>
      <c r="F250" s="81">
        <v>1201175.08</v>
      </c>
      <c r="G250" s="82">
        <v>167308.85</v>
      </c>
      <c r="H250" s="81">
        <v>1201174.72</v>
      </c>
      <c r="I250" s="82">
        <v>159937.3</v>
      </c>
      <c r="J250" s="81">
        <v>1201175.08</v>
      </c>
      <c r="K250" s="82">
        <v>163228.07</v>
      </c>
      <c r="L250" s="81">
        <v>1201174.72</v>
      </c>
      <c r="M250" s="82">
        <v>155988</v>
      </c>
      <c r="N250" s="630">
        <v>7207049.399999999</v>
      </c>
      <c r="O250" s="631">
        <v>970812.32</v>
      </c>
      <c r="P250" s="81">
        <v>1201175.08</v>
      </c>
      <c r="Q250" s="82">
        <v>159147.46</v>
      </c>
      <c r="R250" s="81">
        <v>1201174.72</v>
      </c>
      <c r="S250" s="82">
        <v>157107.16</v>
      </c>
      <c r="T250" s="81">
        <v>1201175.08</v>
      </c>
      <c r="U250" s="82">
        <v>150064.63</v>
      </c>
      <c r="V250" s="81">
        <v>1201174.72</v>
      </c>
      <c r="W250" s="82">
        <v>153026.35</v>
      </c>
      <c r="X250" s="81">
        <v>1201175.08</v>
      </c>
      <c r="Y250" s="82">
        <v>146115.52</v>
      </c>
      <c r="Z250" s="81">
        <v>1201174.72</v>
      </c>
      <c r="AA250" s="82">
        <v>148945.66</v>
      </c>
      <c r="AB250" s="630">
        <v>14414098.800000003</v>
      </c>
      <c r="AC250" s="631">
        <v>1885219.1</v>
      </c>
      <c r="AE250" s="419">
        <v>14414098.800000003</v>
      </c>
      <c r="AF250" s="419">
        <v>1885219.1</v>
      </c>
      <c r="AG250" s="967">
        <v>0</v>
      </c>
      <c r="AH250" s="967">
        <v>0</v>
      </c>
    </row>
    <row r="251" spans="1:34" ht="13.5" hidden="1" thickBot="1">
      <c r="A251" s="52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1"/>
      <c r="AC251" s="52"/>
      <c r="AE251" s="419">
        <v>0</v>
      </c>
      <c r="AF251" s="419">
        <v>0</v>
      </c>
      <c r="AG251" s="967">
        <v>0</v>
      </c>
      <c r="AH251" s="967">
        <v>0</v>
      </c>
    </row>
    <row r="252" spans="1:34" s="52" customFormat="1" ht="13.5" hidden="1" thickBot="1">
      <c r="A252" s="923" t="s">
        <v>218</v>
      </c>
      <c r="B252" s="49"/>
      <c r="C252" s="49"/>
      <c r="D252" s="49"/>
      <c r="E252" s="49"/>
      <c r="F252" s="49"/>
      <c r="G252" s="49"/>
      <c r="H252" s="88" t="s">
        <v>256</v>
      </c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88" t="s">
        <v>256</v>
      </c>
      <c r="W252" s="49"/>
      <c r="X252" s="49"/>
      <c r="Y252" s="49"/>
      <c r="Z252" s="49"/>
      <c r="AA252" s="49"/>
      <c r="AB252" s="49"/>
      <c r="AC252" s="48"/>
      <c r="AE252" s="419">
        <v>0</v>
      </c>
      <c r="AF252" s="419">
        <v>0</v>
      </c>
      <c r="AG252" s="967">
        <v>0</v>
      </c>
      <c r="AH252" s="967">
        <v>0</v>
      </c>
    </row>
    <row r="253" spans="1:34" ht="12.75" hidden="1">
      <c r="A253" s="45" t="s">
        <v>98</v>
      </c>
      <c r="B253" s="918">
        <v>275266.14</v>
      </c>
      <c r="C253" s="43">
        <v>17376.63</v>
      </c>
      <c r="D253" s="44">
        <v>278200.62</v>
      </c>
      <c r="E253" s="43">
        <v>15435.51</v>
      </c>
      <c r="F253" s="44">
        <v>281166.39</v>
      </c>
      <c r="G253" s="43">
        <v>16793.9</v>
      </c>
      <c r="H253" s="44">
        <v>284163.77</v>
      </c>
      <c r="I253" s="43">
        <v>15958.3</v>
      </c>
      <c r="J253" s="44">
        <v>287193.1</v>
      </c>
      <c r="K253" s="43">
        <v>16178.19</v>
      </c>
      <c r="L253" s="44">
        <v>290254.73</v>
      </c>
      <c r="M253" s="43">
        <v>15346.09</v>
      </c>
      <c r="N253" s="44">
        <v>1696244.75</v>
      </c>
      <c r="O253" s="43">
        <v>97088.62</v>
      </c>
      <c r="P253" s="44">
        <v>293348.99</v>
      </c>
      <c r="Q253" s="43">
        <v>15528.39</v>
      </c>
      <c r="R253" s="44">
        <v>296476.25</v>
      </c>
      <c r="S253" s="43">
        <v>15190.33</v>
      </c>
      <c r="T253" s="44">
        <v>299636.84</v>
      </c>
      <c r="U253" s="43">
        <v>14364.48</v>
      </c>
      <c r="V253" s="44">
        <v>302831.13</v>
      </c>
      <c r="W253" s="43">
        <v>14487.12</v>
      </c>
      <c r="X253" s="44">
        <v>306059.46</v>
      </c>
      <c r="Y253" s="43">
        <v>13666.15</v>
      </c>
      <c r="Z253" s="44">
        <v>309322.22</v>
      </c>
      <c r="AA253" s="43">
        <v>13746.81</v>
      </c>
      <c r="AB253" s="44">
        <v>3503919.64</v>
      </c>
      <c r="AC253" s="43">
        <v>184071.9</v>
      </c>
      <c r="AE253" s="419">
        <v>3503919.64</v>
      </c>
      <c r="AF253" s="419">
        <v>184071.9</v>
      </c>
      <c r="AG253" s="967">
        <v>0</v>
      </c>
      <c r="AH253" s="967">
        <v>0</v>
      </c>
    </row>
    <row r="254" spans="1:34" ht="12.75" hidden="1">
      <c r="A254" s="46" t="s">
        <v>37</v>
      </c>
      <c r="B254" s="919"/>
      <c r="C254" s="92"/>
      <c r="D254" s="91"/>
      <c r="E254" s="92"/>
      <c r="F254" s="91"/>
      <c r="G254" s="92"/>
      <c r="H254" s="91"/>
      <c r="I254" s="92"/>
      <c r="J254" s="91"/>
      <c r="K254" s="92"/>
      <c r="L254" s="91"/>
      <c r="M254" s="92"/>
      <c r="N254" s="61">
        <v>0</v>
      </c>
      <c r="O254" s="60">
        <v>0</v>
      </c>
      <c r="P254" s="91"/>
      <c r="Q254" s="92"/>
      <c r="R254" s="91"/>
      <c r="S254" s="92"/>
      <c r="T254" s="91"/>
      <c r="U254" s="92"/>
      <c r="V254" s="91"/>
      <c r="W254" s="92"/>
      <c r="X254" s="91"/>
      <c r="Y254" s="92"/>
      <c r="Z254" s="91"/>
      <c r="AA254" s="92"/>
      <c r="AB254" s="61">
        <v>0</v>
      </c>
      <c r="AC254" s="60">
        <v>0</v>
      </c>
      <c r="AE254" s="419">
        <v>0</v>
      </c>
      <c r="AF254" s="419">
        <v>0</v>
      </c>
      <c r="AG254" s="967">
        <v>0</v>
      </c>
      <c r="AH254" s="967">
        <v>0</v>
      </c>
    </row>
    <row r="255" spans="1:34" ht="12.75" hidden="1">
      <c r="A255" s="46" t="s">
        <v>252</v>
      </c>
      <c r="B255" s="919">
        <v>259161.04</v>
      </c>
      <c r="C255" s="92">
        <v>16359.97</v>
      </c>
      <c r="D255" s="91">
        <v>261923.83</v>
      </c>
      <c r="E255" s="92">
        <v>14532.42</v>
      </c>
      <c r="F255" s="91">
        <v>264716.08</v>
      </c>
      <c r="G255" s="92">
        <v>15811.33</v>
      </c>
      <c r="H255" s="91">
        <v>267538.09</v>
      </c>
      <c r="I255" s="92">
        <v>15024.62</v>
      </c>
      <c r="J255" s="91">
        <v>270390.18</v>
      </c>
      <c r="K255" s="92">
        <v>15231.65</v>
      </c>
      <c r="L255" s="91">
        <v>273272.68</v>
      </c>
      <c r="M255" s="92">
        <v>14448.23</v>
      </c>
      <c r="N255" s="61">
        <v>1597001.9</v>
      </c>
      <c r="O255" s="60">
        <v>91408.22</v>
      </c>
      <c r="P255" s="91">
        <v>276185.91</v>
      </c>
      <c r="Q255" s="92">
        <v>14619.86</v>
      </c>
      <c r="R255" s="91">
        <v>279130.2</v>
      </c>
      <c r="S255" s="92">
        <v>14301.58</v>
      </c>
      <c r="T255" s="91">
        <v>282105.87</v>
      </c>
      <c r="U255" s="92">
        <v>13524.05</v>
      </c>
      <c r="V255" s="91">
        <v>285113.27</v>
      </c>
      <c r="W255" s="92">
        <v>13639.52</v>
      </c>
      <c r="X255" s="91">
        <v>288152.72</v>
      </c>
      <c r="Y255" s="92">
        <v>12866.58</v>
      </c>
      <c r="Z255" s="91">
        <v>291224.58</v>
      </c>
      <c r="AA255" s="92">
        <v>12942.52</v>
      </c>
      <c r="AB255" s="61">
        <v>3298914.45</v>
      </c>
      <c r="AC255" s="60">
        <v>173302.33</v>
      </c>
      <c r="AE255" s="419">
        <v>3298914.45</v>
      </c>
      <c r="AF255" s="419">
        <v>173302.33</v>
      </c>
      <c r="AG255" s="967">
        <v>0</v>
      </c>
      <c r="AH255" s="967">
        <v>0</v>
      </c>
    </row>
    <row r="256" spans="1:34" ht="12.75" hidden="1">
      <c r="A256" s="46" t="s">
        <v>11</v>
      </c>
      <c r="B256" s="919">
        <v>16105.1</v>
      </c>
      <c r="C256" s="92">
        <v>1016.66</v>
      </c>
      <c r="D256" s="91">
        <v>16276.79</v>
      </c>
      <c r="E256" s="92">
        <v>903.09</v>
      </c>
      <c r="F256" s="91">
        <v>16450.31</v>
      </c>
      <c r="G256" s="92">
        <v>982.57</v>
      </c>
      <c r="H256" s="91">
        <v>16625.68</v>
      </c>
      <c r="I256" s="92">
        <v>933.68</v>
      </c>
      <c r="J256" s="91">
        <v>16802.92</v>
      </c>
      <c r="K256" s="92">
        <v>946.54</v>
      </c>
      <c r="L256" s="91">
        <v>16982.05</v>
      </c>
      <c r="M256" s="92">
        <v>897.86</v>
      </c>
      <c r="N256" s="61">
        <v>99242.85</v>
      </c>
      <c r="O256" s="60">
        <v>5680.4</v>
      </c>
      <c r="P256" s="91">
        <v>17163.08</v>
      </c>
      <c r="Q256" s="92">
        <v>908.53</v>
      </c>
      <c r="R256" s="91">
        <v>17346.05</v>
      </c>
      <c r="S256" s="92">
        <v>888.75</v>
      </c>
      <c r="T256" s="91">
        <v>17530.97</v>
      </c>
      <c r="U256" s="92">
        <v>840.43</v>
      </c>
      <c r="V256" s="91">
        <v>17717.86</v>
      </c>
      <c r="W256" s="92">
        <v>847.6</v>
      </c>
      <c r="X256" s="91">
        <v>17906.74</v>
      </c>
      <c r="Y256" s="92">
        <v>799.57</v>
      </c>
      <c r="Z256" s="91">
        <v>18097.64</v>
      </c>
      <c r="AA256" s="92">
        <v>804.29</v>
      </c>
      <c r="AB256" s="61">
        <v>205005.19</v>
      </c>
      <c r="AC256" s="60">
        <v>10769.57</v>
      </c>
      <c r="AE256" s="419">
        <v>205005.19</v>
      </c>
      <c r="AF256" s="419">
        <v>10769.57</v>
      </c>
      <c r="AG256" s="967">
        <v>0</v>
      </c>
      <c r="AH256" s="967">
        <v>0</v>
      </c>
    </row>
    <row r="257" spans="1:34" ht="12.75" hidden="1">
      <c r="A257" s="736" t="s">
        <v>254</v>
      </c>
      <c r="B257" s="918">
        <v>56309.17</v>
      </c>
      <c r="C257" s="43">
        <v>55116.93</v>
      </c>
      <c r="D257" s="44">
        <v>56309.17</v>
      </c>
      <c r="E257" s="43">
        <v>49523.86</v>
      </c>
      <c r="F257" s="44">
        <v>56309.17</v>
      </c>
      <c r="G257" s="43">
        <v>54543.04</v>
      </c>
      <c r="H257" s="44">
        <v>56309.17</v>
      </c>
      <c r="I257" s="43">
        <v>52505.9</v>
      </c>
      <c r="J257" s="44">
        <v>56309.17</v>
      </c>
      <c r="K257" s="43">
        <v>53969.15</v>
      </c>
      <c r="L257" s="44">
        <v>56309.17</v>
      </c>
      <c r="M257" s="43">
        <v>51950.52</v>
      </c>
      <c r="N257" s="44">
        <v>337855.02</v>
      </c>
      <c r="O257" s="43">
        <v>317609.4</v>
      </c>
      <c r="P257" s="44">
        <v>56309.17</v>
      </c>
      <c r="Q257" s="43">
        <v>53395.26</v>
      </c>
      <c r="R257" s="44">
        <v>56309.17</v>
      </c>
      <c r="S257" s="43">
        <v>53108.32</v>
      </c>
      <c r="T257" s="44">
        <v>56309.17</v>
      </c>
      <c r="U257" s="43">
        <v>51117.45</v>
      </c>
      <c r="V257" s="44">
        <v>56309.17</v>
      </c>
      <c r="W257" s="43">
        <v>52534.42</v>
      </c>
      <c r="X257" s="44">
        <v>56309.17</v>
      </c>
      <c r="Y257" s="43">
        <v>50562.08</v>
      </c>
      <c r="Z257" s="44">
        <v>56309.17</v>
      </c>
      <c r="AA257" s="43">
        <v>51960.53</v>
      </c>
      <c r="AB257" s="44">
        <v>675710.04</v>
      </c>
      <c r="AC257" s="43">
        <v>630287.46</v>
      </c>
      <c r="AE257" s="419">
        <v>675710.04</v>
      </c>
      <c r="AF257" s="419">
        <v>630287.46</v>
      </c>
      <c r="AG257" s="967">
        <v>0</v>
      </c>
      <c r="AH257" s="967">
        <v>0</v>
      </c>
    </row>
    <row r="258" spans="1:34" ht="12.75" hidden="1">
      <c r="A258" s="861" t="s">
        <v>37</v>
      </c>
      <c r="B258" s="920">
        <v>56309.17</v>
      </c>
      <c r="C258" s="597">
        <v>55116.93</v>
      </c>
      <c r="D258" s="596">
        <v>56309.17</v>
      </c>
      <c r="E258" s="597">
        <v>49523.86</v>
      </c>
      <c r="F258" s="596">
        <v>56309.17</v>
      </c>
      <c r="G258" s="597">
        <v>54543.04</v>
      </c>
      <c r="H258" s="596">
        <v>56309.17</v>
      </c>
      <c r="I258" s="597">
        <v>52505.9</v>
      </c>
      <c r="J258" s="596">
        <v>56309.17</v>
      </c>
      <c r="K258" s="597">
        <v>53969.15</v>
      </c>
      <c r="L258" s="596">
        <v>56309.17</v>
      </c>
      <c r="M258" s="597">
        <v>51950.52</v>
      </c>
      <c r="N258" s="598">
        <v>337855.02</v>
      </c>
      <c r="O258" s="94">
        <v>317609.4</v>
      </c>
      <c r="P258" s="596">
        <v>56309.17</v>
      </c>
      <c r="Q258" s="597">
        <v>53395.26</v>
      </c>
      <c r="R258" s="596">
        <v>56309.17</v>
      </c>
      <c r="S258" s="597">
        <v>53108.32</v>
      </c>
      <c r="T258" s="596">
        <v>56309.17</v>
      </c>
      <c r="U258" s="597">
        <v>51117.45</v>
      </c>
      <c r="V258" s="596">
        <v>56309.17</v>
      </c>
      <c r="W258" s="597">
        <v>52534.42</v>
      </c>
      <c r="X258" s="596">
        <v>56309.17</v>
      </c>
      <c r="Y258" s="597">
        <v>50562.08</v>
      </c>
      <c r="Z258" s="596">
        <v>56309.17</v>
      </c>
      <c r="AA258" s="597">
        <v>51960.53</v>
      </c>
      <c r="AB258" s="598">
        <v>675710.04</v>
      </c>
      <c r="AC258" s="94">
        <v>630287.46</v>
      </c>
      <c r="AE258" s="419">
        <v>675710.04</v>
      </c>
      <c r="AF258" s="419">
        <v>630287.46</v>
      </c>
      <c r="AG258" s="967">
        <v>0</v>
      </c>
      <c r="AH258" s="967">
        <v>0</v>
      </c>
    </row>
    <row r="259" spans="1:34" ht="12.75" hidden="1">
      <c r="A259" s="861" t="s">
        <v>8</v>
      </c>
      <c r="B259" s="920"/>
      <c r="C259" s="597"/>
      <c r="D259" s="596"/>
      <c r="E259" s="597"/>
      <c r="F259" s="596"/>
      <c r="G259" s="597"/>
      <c r="H259" s="596"/>
      <c r="I259" s="597"/>
      <c r="J259" s="596"/>
      <c r="K259" s="597"/>
      <c r="L259" s="596"/>
      <c r="M259" s="597"/>
      <c r="N259" s="598">
        <v>0</v>
      </c>
      <c r="O259" s="94">
        <v>0</v>
      </c>
      <c r="P259" s="596"/>
      <c r="Q259" s="597"/>
      <c r="R259" s="596"/>
      <c r="S259" s="597"/>
      <c r="T259" s="596"/>
      <c r="U259" s="597"/>
      <c r="V259" s="596"/>
      <c r="W259" s="597"/>
      <c r="X259" s="596"/>
      <c r="Y259" s="597"/>
      <c r="Z259" s="596"/>
      <c r="AA259" s="597"/>
      <c r="AB259" s="598">
        <v>0</v>
      </c>
      <c r="AC259" s="94">
        <v>0</v>
      </c>
      <c r="AE259" s="419">
        <v>0</v>
      </c>
      <c r="AF259" s="419">
        <v>0</v>
      </c>
      <c r="AG259" s="967">
        <v>0</v>
      </c>
      <c r="AH259" s="967">
        <v>0</v>
      </c>
    </row>
    <row r="260" spans="1:34" ht="12.75" hidden="1">
      <c r="A260" s="861" t="s">
        <v>11</v>
      </c>
      <c r="B260" s="920"/>
      <c r="C260" s="597"/>
      <c r="D260" s="596"/>
      <c r="E260" s="597"/>
      <c r="F260" s="596"/>
      <c r="G260" s="597"/>
      <c r="H260" s="596"/>
      <c r="I260" s="597"/>
      <c r="J260" s="596"/>
      <c r="K260" s="597"/>
      <c r="L260" s="596"/>
      <c r="M260" s="597"/>
      <c r="N260" s="598">
        <v>0</v>
      </c>
      <c r="O260" s="94">
        <v>0</v>
      </c>
      <c r="P260" s="596"/>
      <c r="Q260" s="597"/>
      <c r="R260" s="596"/>
      <c r="S260" s="597"/>
      <c r="T260" s="596"/>
      <c r="U260" s="597"/>
      <c r="V260" s="596"/>
      <c r="W260" s="597"/>
      <c r="X260" s="596"/>
      <c r="Y260" s="597"/>
      <c r="Z260" s="596"/>
      <c r="AA260" s="597"/>
      <c r="AB260" s="598">
        <v>0</v>
      </c>
      <c r="AC260" s="94">
        <v>0</v>
      </c>
      <c r="AE260" s="419">
        <v>0</v>
      </c>
      <c r="AF260" s="419">
        <v>0</v>
      </c>
      <c r="AG260" s="967">
        <v>0</v>
      </c>
      <c r="AH260" s="967">
        <v>0</v>
      </c>
    </row>
    <row r="261" spans="1:34" ht="12.75" hidden="1">
      <c r="A261" s="660" t="s">
        <v>493</v>
      </c>
      <c r="B261" s="918">
        <v>9836</v>
      </c>
      <c r="C261" s="43">
        <v>0</v>
      </c>
      <c r="D261" s="44">
        <v>9836</v>
      </c>
      <c r="E261" s="43">
        <v>0</v>
      </c>
      <c r="F261" s="44">
        <v>9836</v>
      </c>
      <c r="G261" s="43">
        <v>0</v>
      </c>
      <c r="H261" s="44">
        <v>9836</v>
      </c>
      <c r="I261" s="43">
        <v>0</v>
      </c>
      <c r="J261" s="44">
        <v>9836</v>
      </c>
      <c r="K261" s="43">
        <v>0</v>
      </c>
      <c r="L261" s="44">
        <v>9836</v>
      </c>
      <c r="M261" s="43">
        <v>0</v>
      </c>
      <c r="N261" s="44">
        <v>59016</v>
      </c>
      <c r="O261" s="43">
        <v>0</v>
      </c>
      <c r="P261" s="44">
        <v>9836</v>
      </c>
      <c r="Q261" s="43">
        <v>0</v>
      </c>
      <c r="R261" s="44">
        <v>9836</v>
      </c>
      <c r="S261" s="43">
        <v>0</v>
      </c>
      <c r="T261" s="44">
        <v>9836</v>
      </c>
      <c r="U261" s="43">
        <v>0</v>
      </c>
      <c r="V261" s="44">
        <v>9836</v>
      </c>
      <c r="W261" s="43">
        <v>0</v>
      </c>
      <c r="X261" s="44">
        <v>9836</v>
      </c>
      <c r="Y261" s="43">
        <v>0</v>
      </c>
      <c r="Z261" s="44">
        <v>9836</v>
      </c>
      <c r="AA261" s="43">
        <v>0</v>
      </c>
      <c r="AB261" s="44">
        <v>118032</v>
      </c>
      <c r="AC261" s="43">
        <v>0</v>
      </c>
      <c r="AE261" s="419">
        <v>118032</v>
      </c>
      <c r="AF261" s="419">
        <v>0</v>
      </c>
      <c r="AG261" s="967">
        <v>0</v>
      </c>
      <c r="AH261" s="967">
        <v>0</v>
      </c>
    </row>
    <row r="262" spans="1:34" s="1" customFormat="1" ht="13.5" hidden="1" thickBot="1">
      <c r="A262" s="439" t="s">
        <v>342</v>
      </c>
      <c r="B262" s="921">
        <v>9836</v>
      </c>
      <c r="C262" s="898"/>
      <c r="D262" s="897">
        <v>9836</v>
      </c>
      <c r="E262" s="898"/>
      <c r="F262" s="897">
        <v>9836</v>
      </c>
      <c r="G262" s="898"/>
      <c r="H262" s="897">
        <v>9836</v>
      </c>
      <c r="I262" s="898"/>
      <c r="J262" s="897">
        <v>9836</v>
      </c>
      <c r="K262" s="898"/>
      <c r="L262" s="897">
        <v>9836</v>
      </c>
      <c r="M262" s="898"/>
      <c r="N262" s="899">
        <v>59016</v>
      </c>
      <c r="O262" s="900">
        <v>0</v>
      </c>
      <c r="P262" s="897">
        <v>9836</v>
      </c>
      <c r="Q262" s="898"/>
      <c r="R262" s="897">
        <v>9836</v>
      </c>
      <c r="S262" s="898"/>
      <c r="T262" s="897">
        <v>9836</v>
      </c>
      <c r="U262" s="898"/>
      <c r="V262" s="897">
        <v>9836</v>
      </c>
      <c r="W262" s="898"/>
      <c r="X262" s="897">
        <v>9836</v>
      </c>
      <c r="Y262" s="898"/>
      <c r="Z262" s="897">
        <v>9836</v>
      </c>
      <c r="AA262" s="898"/>
      <c r="AB262" s="899">
        <v>118032</v>
      </c>
      <c r="AC262" s="900">
        <v>0</v>
      </c>
      <c r="AE262" s="419">
        <v>118032</v>
      </c>
      <c r="AF262" s="419">
        <v>0</v>
      </c>
      <c r="AG262" s="967">
        <v>0</v>
      </c>
      <c r="AH262" s="967">
        <v>0</v>
      </c>
    </row>
    <row r="263" spans="1:34" s="1" customFormat="1" ht="13.5" hidden="1" thickBot="1">
      <c r="A263" s="924" t="s">
        <v>494</v>
      </c>
      <c r="B263" s="922">
        <v>341411.31</v>
      </c>
      <c r="C263" s="907">
        <v>72493.56</v>
      </c>
      <c r="D263" s="906">
        <v>344345.79</v>
      </c>
      <c r="E263" s="907">
        <v>64959.37</v>
      </c>
      <c r="F263" s="906">
        <v>347311.56</v>
      </c>
      <c r="G263" s="907">
        <v>71336.94</v>
      </c>
      <c r="H263" s="906">
        <v>350308.94</v>
      </c>
      <c r="I263" s="907">
        <v>68464.2</v>
      </c>
      <c r="J263" s="906">
        <v>353338.27</v>
      </c>
      <c r="K263" s="907">
        <v>70147.34</v>
      </c>
      <c r="L263" s="906">
        <v>356399.9</v>
      </c>
      <c r="M263" s="907">
        <v>67296.61</v>
      </c>
      <c r="N263" s="906">
        <v>2093115.77</v>
      </c>
      <c r="O263" s="907">
        <v>414698.02</v>
      </c>
      <c r="P263" s="906">
        <v>359494.16</v>
      </c>
      <c r="Q263" s="907">
        <v>68923.65</v>
      </c>
      <c r="R263" s="906">
        <v>362621.42</v>
      </c>
      <c r="S263" s="907">
        <v>68298.65</v>
      </c>
      <c r="T263" s="906">
        <v>365782.01</v>
      </c>
      <c r="U263" s="907">
        <v>65481.93</v>
      </c>
      <c r="V263" s="906">
        <v>368976.3</v>
      </c>
      <c r="W263" s="907">
        <v>67021.54</v>
      </c>
      <c r="X263" s="906">
        <v>372204.63</v>
      </c>
      <c r="Y263" s="907">
        <v>64228.23</v>
      </c>
      <c r="Z263" s="906">
        <v>375467.39</v>
      </c>
      <c r="AA263" s="907">
        <v>65707.34</v>
      </c>
      <c r="AB263" s="906">
        <v>4297661.68</v>
      </c>
      <c r="AC263" s="907">
        <v>814359.36</v>
      </c>
      <c r="AE263" s="419">
        <v>4297661.68</v>
      </c>
      <c r="AF263" s="419">
        <v>814359.36</v>
      </c>
      <c r="AG263" s="967">
        <v>0</v>
      </c>
      <c r="AH263" s="967">
        <v>0</v>
      </c>
    </row>
    <row r="264" spans="1:34" s="1" customFormat="1" ht="13.5" hidden="1" thickBot="1">
      <c r="A264" s="905" t="s">
        <v>499</v>
      </c>
      <c r="B264" s="906">
        <v>1542586.39</v>
      </c>
      <c r="C264" s="907">
        <v>243883.1</v>
      </c>
      <c r="D264" s="906">
        <v>1545520.51</v>
      </c>
      <c r="E264" s="907">
        <v>217919.93</v>
      </c>
      <c r="F264" s="906">
        <v>1548486.64</v>
      </c>
      <c r="G264" s="907">
        <v>238645.79</v>
      </c>
      <c r="H264" s="906">
        <v>1551483.66</v>
      </c>
      <c r="I264" s="907">
        <v>228401.5</v>
      </c>
      <c r="J264" s="906">
        <v>1554513.35</v>
      </c>
      <c r="K264" s="907">
        <v>233375.41</v>
      </c>
      <c r="L264" s="906">
        <v>1557574.62</v>
      </c>
      <c r="M264" s="907">
        <v>223284.61</v>
      </c>
      <c r="N264" s="906">
        <v>9300165.17</v>
      </c>
      <c r="O264" s="907">
        <v>1385510.34</v>
      </c>
      <c r="P264" s="906">
        <v>1560669.24</v>
      </c>
      <c r="Q264" s="907">
        <v>228071.11</v>
      </c>
      <c r="R264" s="906">
        <v>1563796.14</v>
      </c>
      <c r="S264" s="907">
        <v>225405.81</v>
      </c>
      <c r="T264" s="906">
        <v>1566957.09</v>
      </c>
      <c r="U264" s="907">
        <v>215546.56</v>
      </c>
      <c r="V264" s="906">
        <v>1570151.02</v>
      </c>
      <c r="W264" s="907">
        <v>220047.89</v>
      </c>
      <c r="X264" s="906">
        <v>1573379.71</v>
      </c>
      <c r="Y264" s="907">
        <v>210343.75</v>
      </c>
      <c r="Z264" s="906">
        <v>1576642.11</v>
      </c>
      <c r="AA264" s="907">
        <v>214653</v>
      </c>
      <c r="AB264" s="906">
        <v>18711760.480000004</v>
      </c>
      <c r="AC264" s="907">
        <v>2699578.46</v>
      </c>
      <c r="AE264" s="419">
        <v>18711760.480000004</v>
      </c>
      <c r="AF264" s="419">
        <v>2699578.46</v>
      </c>
      <c r="AG264" s="967">
        <v>0</v>
      </c>
      <c r="AH264" s="967">
        <v>0</v>
      </c>
    </row>
    <row r="265" spans="31:34" ht="13.5" hidden="1" thickBot="1">
      <c r="AE265" s="419">
        <v>0</v>
      </c>
      <c r="AF265" s="419">
        <v>0</v>
      </c>
      <c r="AG265" s="967">
        <v>0</v>
      </c>
      <c r="AH265" s="967">
        <v>0</v>
      </c>
    </row>
    <row r="266" spans="1:34" ht="12.75" hidden="1">
      <c r="A266" s="926" t="s">
        <v>253</v>
      </c>
      <c r="B266" s="927">
        <v>547316.84</v>
      </c>
      <c r="C266" s="928">
        <v>187375.33</v>
      </c>
      <c r="D266" s="927">
        <v>553823.84</v>
      </c>
      <c r="E266" s="928">
        <v>181890.17</v>
      </c>
      <c r="F266" s="927">
        <v>560418.67</v>
      </c>
      <c r="G266" s="928">
        <v>172602.91</v>
      </c>
      <c r="H266" s="927">
        <v>567102.53</v>
      </c>
      <c r="I266" s="928">
        <v>167605.87</v>
      </c>
      <c r="J266" s="927">
        <v>573876.63</v>
      </c>
      <c r="K266" s="928">
        <v>159631.54</v>
      </c>
      <c r="L266" s="927">
        <v>580742.19</v>
      </c>
      <c r="M266" s="928">
        <v>154323.04</v>
      </c>
      <c r="N266" s="927">
        <v>3383280.7</v>
      </c>
      <c r="O266" s="928">
        <v>1023428.86</v>
      </c>
      <c r="P266" s="927">
        <v>587700.45</v>
      </c>
      <c r="Q266" s="928">
        <v>143504.58</v>
      </c>
      <c r="R266" s="927">
        <v>594752.68</v>
      </c>
      <c r="S266" s="928">
        <v>137944.52</v>
      </c>
      <c r="T266" s="927">
        <v>601900.14</v>
      </c>
      <c r="U266" s="928">
        <v>130926.82</v>
      </c>
      <c r="V266" s="927">
        <v>609144.15</v>
      </c>
      <c r="W266" s="928">
        <v>121314.78</v>
      </c>
      <c r="X266" s="927">
        <v>616486</v>
      </c>
      <c r="Y266" s="928">
        <v>114702.8</v>
      </c>
      <c r="Z266" s="927">
        <v>623927.03</v>
      </c>
      <c r="AA266" s="928">
        <v>106758.96</v>
      </c>
      <c r="AB266" s="927">
        <v>7017191.15</v>
      </c>
      <c r="AC266" s="928">
        <v>1778581.32</v>
      </c>
      <c r="AE266" s="419">
        <v>7017191.15</v>
      </c>
      <c r="AF266" s="419">
        <v>1778581.32</v>
      </c>
      <c r="AG266" s="967">
        <v>0</v>
      </c>
      <c r="AH266" s="967">
        <v>0</v>
      </c>
    </row>
    <row r="267" spans="1:34" ht="12.75" hidden="1">
      <c r="A267" s="738" t="s">
        <v>486</v>
      </c>
      <c r="B267" s="929">
        <v>485000.18</v>
      </c>
      <c r="C267" s="930">
        <v>165268.29</v>
      </c>
      <c r="D267" s="929">
        <v>491507.18</v>
      </c>
      <c r="E267" s="930">
        <v>158761.3</v>
      </c>
      <c r="F267" s="929">
        <v>498102.01</v>
      </c>
      <c r="G267" s="930">
        <v>152166.46</v>
      </c>
      <c r="H267" s="929">
        <v>504785.87</v>
      </c>
      <c r="I267" s="930">
        <v>145482.6</v>
      </c>
      <c r="J267" s="929">
        <v>511559.97</v>
      </c>
      <c r="K267" s="930">
        <v>138708.51</v>
      </c>
      <c r="L267" s="929">
        <v>518425.53</v>
      </c>
      <c r="M267" s="930">
        <v>131842.95</v>
      </c>
      <c r="N267" s="929">
        <v>3009380.74</v>
      </c>
      <c r="O267" s="930">
        <v>892230.11</v>
      </c>
      <c r="P267" s="929">
        <v>525383.79</v>
      </c>
      <c r="Q267" s="930">
        <v>124884.7</v>
      </c>
      <c r="R267" s="929">
        <v>532436.02</v>
      </c>
      <c r="S267" s="930">
        <v>117832.46</v>
      </c>
      <c r="T267" s="929">
        <v>539583.48</v>
      </c>
      <c r="U267" s="930">
        <v>110685</v>
      </c>
      <c r="V267" s="929">
        <v>546827.49</v>
      </c>
      <c r="W267" s="930">
        <v>103440.99</v>
      </c>
      <c r="X267" s="929">
        <v>554169.34</v>
      </c>
      <c r="Y267" s="930">
        <v>96099.15</v>
      </c>
      <c r="Z267" s="929">
        <v>561610.37</v>
      </c>
      <c r="AA267" s="930">
        <v>88658.11</v>
      </c>
      <c r="AB267" s="929">
        <v>6269391.2299999995</v>
      </c>
      <c r="AC267" s="930">
        <v>1533830.52</v>
      </c>
      <c r="AE267" s="419">
        <v>6269391.23</v>
      </c>
      <c r="AF267" s="419">
        <v>1533830.52</v>
      </c>
      <c r="AG267" s="967">
        <v>0</v>
      </c>
      <c r="AH267" s="967">
        <v>0</v>
      </c>
    </row>
    <row r="268" spans="1:34" ht="12.75" hidden="1">
      <c r="A268" s="925" t="s">
        <v>250</v>
      </c>
      <c r="B268" s="77">
        <v>147490.76</v>
      </c>
      <c r="C268" s="78">
        <v>69720.29</v>
      </c>
      <c r="D268" s="77">
        <v>149703.12</v>
      </c>
      <c r="E268" s="78">
        <v>67507.93</v>
      </c>
      <c r="F268" s="77">
        <v>151948.67</v>
      </c>
      <c r="G268" s="78">
        <v>65262.38</v>
      </c>
      <c r="H268" s="77">
        <v>154227.9</v>
      </c>
      <c r="I268" s="78">
        <v>62983.15</v>
      </c>
      <c r="J268" s="77">
        <v>156541.32</v>
      </c>
      <c r="K268" s="78">
        <v>60669.73</v>
      </c>
      <c r="L268" s="77">
        <v>158889.44</v>
      </c>
      <c r="M268" s="78">
        <v>58321.61</v>
      </c>
      <c r="N268" s="83">
        <v>918801.21</v>
      </c>
      <c r="O268" s="84">
        <v>384465.09</v>
      </c>
      <c r="P268" s="77">
        <v>161272.78</v>
      </c>
      <c r="Q268" s="78">
        <v>55938.27</v>
      </c>
      <c r="R268" s="77">
        <v>163691.87</v>
      </c>
      <c r="S268" s="78">
        <v>53519.18</v>
      </c>
      <c r="T268" s="77">
        <v>166147.25</v>
      </c>
      <c r="U268" s="78">
        <v>51063.8</v>
      </c>
      <c r="V268" s="77">
        <v>168639.46</v>
      </c>
      <c r="W268" s="78">
        <v>48571.59</v>
      </c>
      <c r="X268" s="77">
        <v>171169.05</v>
      </c>
      <c r="Y268" s="78">
        <v>46042</v>
      </c>
      <c r="Z268" s="77">
        <v>173736.58</v>
      </c>
      <c r="AA268" s="78">
        <v>43474.46</v>
      </c>
      <c r="AB268" s="83">
        <v>1923458.2</v>
      </c>
      <c r="AC268" s="84">
        <v>683074.39</v>
      </c>
      <c r="AE268" s="419">
        <v>1923458.2</v>
      </c>
      <c r="AF268" s="419">
        <v>683074.39</v>
      </c>
      <c r="AG268" s="967">
        <v>0</v>
      </c>
      <c r="AH268" s="967">
        <v>0</v>
      </c>
    </row>
    <row r="269" spans="1:34" ht="12.75" hidden="1">
      <c r="A269" s="46" t="s">
        <v>229</v>
      </c>
      <c r="B269" s="91">
        <v>221124.35</v>
      </c>
      <c r="C269" s="92">
        <v>74875.23</v>
      </c>
      <c r="D269" s="91">
        <v>223945.99</v>
      </c>
      <c r="E269" s="92">
        <v>72053.6</v>
      </c>
      <c r="F269" s="91">
        <v>226803.63</v>
      </c>
      <c r="G269" s="92">
        <v>69195.95</v>
      </c>
      <c r="H269" s="91">
        <v>229697.74</v>
      </c>
      <c r="I269" s="92">
        <v>66301.84</v>
      </c>
      <c r="J269" s="91">
        <v>232628.78</v>
      </c>
      <c r="K269" s="92">
        <v>63370.8</v>
      </c>
      <c r="L269" s="91">
        <v>235597.22</v>
      </c>
      <c r="M269" s="92">
        <v>60402.36</v>
      </c>
      <c r="N269" s="61">
        <v>1369797.71</v>
      </c>
      <c r="O269" s="60">
        <v>406199.78</v>
      </c>
      <c r="P269" s="91">
        <v>238603.54</v>
      </c>
      <c r="Q269" s="92">
        <v>57396.05</v>
      </c>
      <c r="R269" s="91">
        <v>241648.22</v>
      </c>
      <c r="S269" s="92">
        <v>54351.36</v>
      </c>
      <c r="T269" s="91">
        <v>244731.75</v>
      </c>
      <c r="U269" s="92">
        <v>51267.83</v>
      </c>
      <c r="V269" s="91">
        <v>247854.63</v>
      </c>
      <c r="W269" s="92">
        <v>48144.95</v>
      </c>
      <c r="X269" s="91">
        <v>251017.36</v>
      </c>
      <c r="Y269" s="92">
        <v>44982.23</v>
      </c>
      <c r="Z269" s="91">
        <v>254220.45</v>
      </c>
      <c r="AA269" s="92">
        <v>41779.14</v>
      </c>
      <c r="AB269" s="598">
        <v>2847873.66</v>
      </c>
      <c r="AC269" s="94">
        <v>704121.34</v>
      </c>
      <c r="AE269" s="419">
        <v>2847873.66</v>
      </c>
      <c r="AF269" s="419">
        <v>704121.34</v>
      </c>
      <c r="AG269" s="967">
        <v>0</v>
      </c>
      <c r="AH269" s="967">
        <v>0</v>
      </c>
    </row>
    <row r="270" spans="1:34" ht="12.75" hidden="1">
      <c r="A270" s="931" t="s">
        <v>10</v>
      </c>
      <c r="B270" s="932">
        <v>116385.07</v>
      </c>
      <c r="C270" s="933">
        <v>20672.77</v>
      </c>
      <c r="D270" s="932">
        <v>117858.07</v>
      </c>
      <c r="E270" s="933">
        <v>19199.77</v>
      </c>
      <c r="F270" s="932">
        <v>119349.71</v>
      </c>
      <c r="G270" s="933">
        <v>17708.13</v>
      </c>
      <c r="H270" s="932">
        <v>120860.23</v>
      </c>
      <c r="I270" s="933">
        <v>16197.61</v>
      </c>
      <c r="J270" s="932">
        <v>122389.87</v>
      </c>
      <c r="K270" s="933">
        <v>14667.98</v>
      </c>
      <c r="L270" s="932">
        <v>123938.87</v>
      </c>
      <c r="M270" s="933">
        <v>13118.98</v>
      </c>
      <c r="N270" s="934">
        <v>720781.82</v>
      </c>
      <c r="O270" s="935">
        <v>101565.24</v>
      </c>
      <c r="P270" s="936">
        <v>125507.47</v>
      </c>
      <c r="Q270" s="937">
        <v>11550.38</v>
      </c>
      <c r="R270" s="936">
        <v>127095.93</v>
      </c>
      <c r="S270" s="937">
        <v>9961.92</v>
      </c>
      <c r="T270" s="936">
        <v>128704.48</v>
      </c>
      <c r="U270" s="937">
        <v>8353.37</v>
      </c>
      <c r="V270" s="936">
        <v>130333.4</v>
      </c>
      <c r="W270" s="937">
        <v>6724.45</v>
      </c>
      <c r="X270" s="936">
        <v>131982.93</v>
      </c>
      <c r="Y270" s="937">
        <v>5074.92</v>
      </c>
      <c r="Z270" s="936">
        <v>133653.34</v>
      </c>
      <c r="AA270" s="937">
        <v>3404.51</v>
      </c>
      <c r="AB270" s="598">
        <v>1498059.37</v>
      </c>
      <c r="AC270" s="94">
        <v>146634.79</v>
      </c>
      <c r="AE270" s="419">
        <v>1498059.37</v>
      </c>
      <c r="AF270" s="419">
        <v>146634.79</v>
      </c>
      <c r="AG270" s="967">
        <v>0</v>
      </c>
      <c r="AH270" s="967">
        <v>0</v>
      </c>
    </row>
    <row r="271" spans="1:34" ht="12.75" hidden="1">
      <c r="A271" s="738" t="s">
        <v>498</v>
      </c>
      <c r="B271" s="929">
        <v>62316.66</v>
      </c>
      <c r="C271" s="930">
        <v>22107.04</v>
      </c>
      <c r="D271" s="929">
        <v>62316.66</v>
      </c>
      <c r="E271" s="930">
        <v>23128.87</v>
      </c>
      <c r="F271" s="929">
        <v>62316.66</v>
      </c>
      <c r="G271" s="930">
        <v>20436.45</v>
      </c>
      <c r="H271" s="929">
        <v>62316.66</v>
      </c>
      <c r="I271" s="930">
        <v>22123.27</v>
      </c>
      <c r="J271" s="929">
        <v>62316.66</v>
      </c>
      <c r="K271" s="930">
        <v>20923.03</v>
      </c>
      <c r="L271" s="929">
        <v>62316.66</v>
      </c>
      <c r="M271" s="930">
        <v>22480.09</v>
      </c>
      <c r="N271" s="929">
        <v>373899.96</v>
      </c>
      <c r="O271" s="930">
        <v>131198.75</v>
      </c>
      <c r="P271" s="929">
        <v>62316.66</v>
      </c>
      <c r="Q271" s="930">
        <v>18619.88</v>
      </c>
      <c r="R271" s="929">
        <v>62316.66</v>
      </c>
      <c r="S271" s="930">
        <v>20112.06</v>
      </c>
      <c r="T271" s="929">
        <v>62316.66</v>
      </c>
      <c r="U271" s="930">
        <v>20241.82</v>
      </c>
      <c r="V271" s="929">
        <v>62316.66</v>
      </c>
      <c r="W271" s="930">
        <v>17873.79</v>
      </c>
      <c r="X271" s="929">
        <v>62316.66</v>
      </c>
      <c r="Y271" s="930">
        <v>18603.65</v>
      </c>
      <c r="Z271" s="929">
        <v>62316.66</v>
      </c>
      <c r="AA271" s="930">
        <v>18100.85</v>
      </c>
      <c r="AB271" s="929">
        <v>747799.92</v>
      </c>
      <c r="AC271" s="930">
        <v>244750.8</v>
      </c>
      <c r="AE271" s="419">
        <v>747799.92</v>
      </c>
      <c r="AF271" s="419">
        <v>244750.8</v>
      </c>
      <c r="AG271" s="967">
        <v>0</v>
      </c>
      <c r="AH271" s="967">
        <v>0</v>
      </c>
    </row>
    <row r="272" spans="1:34" ht="12.75" hidden="1">
      <c r="A272" s="938" t="s">
        <v>1</v>
      </c>
      <c r="B272" s="77"/>
      <c r="C272" s="78"/>
      <c r="D272" s="77"/>
      <c r="E272" s="78"/>
      <c r="F272" s="77"/>
      <c r="G272" s="78"/>
      <c r="H272" s="77"/>
      <c r="I272" s="78"/>
      <c r="J272" s="77"/>
      <c r="K272" s="78"/>
      <c r="L272" s="77"/>
      <c r="M272" s="78"/>
      <c r="N272" s="83">
        <v>0</v>
      </c>
      <c r="O272" s="84">
        <v>0</v>
      </c>
      <c r="P272" s="77"/>
      <c r="Q272" s="78"/>
      <c r="R272" s="77"/>
      <c r="S272" s="78"/>
      <c r="T272" s="77"/>
      <c r="U272" s="78"/>
      <c r="V272" s="77"/>
      <c r="W272" s="78"/>
      <c r="X272" s="77"/>
      <c r="Y272" s="78"/>
      <c r="Z272" s="77"/>
      <c r="AA272" s="78"/>
      <c r="AB272" s="83">
        <v>0</v>
      </c>
      <c r="AC272" s="84">
        <v>0</v>
      </c>
      <c r="AE272" s="419">
        <v>0</v>
      </c>
      <c r="AF272" s="419">
        <v>0</v>
      </c>
      <c r="AG272" s="967">
        <v>0</v>
      </c>
      <c r="AH272" s="967">
        <v>0</v>
      </c>
    </row>
    <row r="273" spans="1:34" ht="12.75" hidden="1">
      <c r="A273" s="861" t="s">
        <v>15</v>
      </c>
      <c r="B273" s="596"/>
      <c r="C273" s="597"/>
      <c r="D273" s="596"/>
      <c r="E273" s="597"/>
      <c r="F273" s="596"/>
      <c r="G273" s="597"/>
      <c r="H273" s="596"/>
      <c r="I273" s="597"/>
      <c r="J273" s="596"/>
      <c r="K273" s="597"/>
      <c r="L273" s="596"/>
      <c r="M273" s="597"/>
      <c r="N273" s="598">
        <v>0</v>
      </c>
      <c r="O273" s="94">
        <v>0</v>
      </c>
      <c r="P273" s="596"/>
      <c r="Q273" s="597"/>
      <c r="R273" s="596"/>
      <c r="S273" s="597"/>
      <c r="T273" s="596"/>
      <c r="U273" s="597"/>
      <c r="V273" s="596"/>
      <c r="W273" s="597"/>
      <c r="X273" s="596"/>
      <c r="Y273" s="597"/>
      <c r="Z273" s="596"/>
      <c r="AA273" s="597"/>
      <c r="AB273" s="598">
        <v>0</v>
      </c>
      <c r="AC273" s="94">
        <v>0</v>
      </c>
      <c r="AE273" s="419">
        <v>0</v>
      </c>
      <c r="AF273" s="419">
        <v>0</v>
      </c>
      <c r="AG273" s="967">
        <v>0</v>
      </c>
      <c r="AH273" s="967">
        <v>0</v>
      </c>
    </row>
    <row r="274" spans="1:34" ht="12.75" hidden="1">
      <c r="A274" s="861" t="s">
        <v>13</v>
      </c>
      <c r="B274" s="596"/>
      <c r="C274" s="597"/>
      <c r="D274" s="596"/>
      <c r="E274" s="597"/>
      <c r="F274" s="596"/>
      <c r="G274" s="597"/>
      <c r="H274" s="596"/>
      <c r="I274" s="597"/>
      <c r="J274" s="596"/>
      <c r="K274" s="597"/>
      <c r="L274" s="596"/>
      <c r="M274" s="597"/>
      <c r="N274" s="598">
        <v>0</v>
      </c>
      <c r="O274" s="94">
        <v>0</v>
      </c>
      <c r="P274" s="596"/>
      <c r="Q274" s="597"/>
      <c r="R274" s="596"/>
      <c r="S274" s="597"/>
      <c r="T274" s="596"/>
      <c r="U274" s="597"/>
      <c r="V274" s="596"/>
      <c r="W274" s="597"/>
      <c r="X274" s="596"/>
      <c r="Y274" s="597"/>
      <c r="Z274" s="596"/>
      <c r="AA274" s="597"/>
      <c r="AB274" s="598">
        <v>0</v>
      </c>
      <c r="AC274" s="94">
        <v>0</v>
      </c>
      <c r="AE274" s="419">
        <v>0</v>
      </c>
      <c r="AF274" s="419">
        <v>0</v>
      </c>
      <c r="AG274" s="967">
        <v>0</v>
      </c>
      <c r="AH274" s="967">
        <v>0</v>
      </c>
    </row>
    <row r="275" spans="1:34" ht="12.75" hidden="1">
      <c r="A275" s="409" t="s">
        <v>3</v>
      </c>
      <c r="B275" s="596">
        <v>62316.66</v>
      </c>
      <c r="C275" s="597">
        <v>22107.04</v>
      </c>
      <c r="D275" s="596">
        <v>62316.66</v>
      </c>
      <c r="E275" s="597">
        <v>23128.87</v>
      </c>
      <c r="F275" s="596">
        <v>62316.66</v>
      </c>
      <c r="G275" s="597">
        <v>20436.45</v>
      </c>
      <c r="H275" s="596">
        <v>62316.66</v>
      </c>
      <c r="I275" s="597">
        <v>22123.27</v>
      </c>
      <c r="J275" s="596">
        <v>62316.66</v>
      </c>
      <c r="K275" s="597">
        <v>20923.03</v>
      </c>
      <c r="L275" s="596">
        <v>62316.66</v>
      </c>
      <c r="M275" s="597">
        <v>22480.09</v>
      </c>
      <c r="N275" s="598">
        <v>373899.96</v>
      </c>
      <c r="O275" s="94">
        <v>131198.75</v>
      </c>
      <c r="P275" s="596">
        <v>62316.66</v>
      </c>
      <c r="Q275" s="597">
        <v>18619.88</v>
      </c>
      <c r="R275" s="596">
        <v>62316.66</v>
      </c>
      <c r="S275" s="597">
        <v>20112.06</v>
      </c>
      <c r="T275" s="596">
        <v>62316.66</v>
      </c>
      <c r="U275" s="597">
        <v>20241.82</v>
      </c>
      <c r="V275" s="596">
        <v>62316.66</v>
      </c>
      <c r="W275" s="597">
        <v>17873.79</v>
      </c>
      <c r="X275" s="596">
        <v>62316.66</v>
      </c>
      <c r="Y275" s="597">
        <v>18603.65</v>
      </c>
      <c r="Z275" s="596">
        <v>62316.66</v>
      </c>
      <c r="AA275" s="597">
        <v>18100.85</v>
      </c>
      <c r="AB275" s="598">
        <v>747799.92</v>
      </c>
      <c r="AC275" s="94">
        <v>244750.8</v>
      </c>
      <c r="AE275" s="419">
        <v>747799.92</v>
      </c>
      <c r="AF275" s="419">
        <v>244750.8</v>
      </c>
      <c r="AG275" s="967">
        <v>0</v>
      </c>
      <c r="AH275" s="967">
        <v>0</v>
      </c>
    </row>
    <row r="276" spans="1:34" ht="12.75" hidden="1">
      <c r="A276" s="861" t="s">
        <v>7</v>
      </c>
      <c r="B276" s="596"/>
      <c r="C276" s="597"/>
      <c r="D276" s="596"/>
      <c r="E276" s="597"/>
      <c r="F276" s="596"/>
      <c r="G276" s="597"/>
      <c r="H276" s="596"/>
      <c r="I276" s="597"/>
      <c r="J276" s="596"/>
      <c r="K276" s="597"/>
      <c r="L276" s="596"/>
      <c r="M276" s="597"/>
      <c r="N276" s="598">
        <v>0</v>
      </c>
      <c r="O276" s="94">
        <v>0</v>
      </c>
      <c r="P276" s="596"/>
      <c r="Q276" s="597"/>
      <c r="R276" s="596"/>
      <c r="S276" s="597"/>
      <c r="T276" s="596"/>
      <c r="U276" s="597"/>
      <c r="V276" s="596"/>
      <c r="W276" s="597"/>
      <c r="X276" s="596"/>
      <c r="Y276" s="597"/>
      <c r="Z276" s="596"/>
      <c r="AA276" s="597"/>
      <c r="AB276" s="598">
        <v>0</v>
      </c>
      <c r="AC276" s="94">
        <v>0</v>
      </c>
      <c r="AE276" s="419">
        <v>0</v>
      </c>
      <c r="AF276" s="419">
        <v>0</v>
      </c>
      <c r="AG276" s="967">
        <v>0</v>
      </c>
      <c r="AH276" s="967">
        <v>0</v>
      </c>
    </row>
    <row r="277" spans="1:34" ht="13.5" hidden="1" thickBot="1">
      <c r="A277" s="901" t="s">
        <v>4</v>
      </c>
      <c r="B277" s="604"/>
      <c r="C277" s="605"/>
      <c r="D277" s="604"/>
      <c r="E277" s="605"/>
      <c r="F277" s="604"/>
      <c r="G277" s="605"/>
      <c r="H277" s="604"/>
      <c r="I277" s="605"/>
      <c r="J277" s="604"/>
      <c r="K277" s="605"/>
      <c r="L277" s="604"/>
      <c r="M277" s="605"/>
      <c r="N277" s="606">
        <v>0</v>
      </c>
      <c r="O277" s="607">
        <v>0</v>
      </c>
      <c r="P277" s="604"/>
      <c r="Q277" s="605"/>
      <c r="R277" s="604"/>
      <c r="S277" s="605"/>
      <c r="T277" s="604"/>
      <c r="U277" s="605"/>
      <c r="V277" s="604"/>
      <c r="W277" s="605"/>
      <c r="X277" s="604"/>
      <c r="Y277" s="605"/>
      <c r="Z277" s="604"/>
      <c r="AA277" s="605"/>
      <c r="AB277" s="606">
        <v>0</v>
      </c>
      <c r="AC277" s="607">
        <v>0</v>
      </c>
      <c r="AE277" s="419">
        <v>0</v>
      </c>
      <c r="AF277" s="419">
        <v>0</v>
      </c>
      <c r="AG277" s="967">
        <v>0</v>
      </c>
      <c r="AH277" s="967">
        <v>0</v>
      </c>
    </row>
    <row r="278" spans="31:34" ht="13.5" hidden="1" thickBot="1">
      <c r="AE278" s="419">
        <v>0</v>
      </c>
      <c r="AF278" s="419">
        <v>0</v>
      </c>
      <c r="AG278" s="967">
        <v>0</v>
      </c>
      <c r="AH278" s="967">
        <v>0</v>
      </c>
    </row>
    <row r="279" spans="1:34" s="1" customFormat="1" ht="12.75" hidden="1">
      <c r="A279" s="902" t="s">
        <v>314</v>
      </c>
      <c r="B279" s="895">
        <v>1864902.12</v>
      </c>
      <c r="C279" s="896">
        <v>620255.47</v>
      </c>
      <c r="D279" s="895">
        <v>244305.47</v>
      </c>
      <c r="E279" s="896">
        <v>150501.25</v>
      </c>
      <c r="F279" s="895">
        <v>500965.33</v>
      </c>
      <c r="G279" s="896">
        <v>273249.4</v>
      </c>
      <c r="H279" s="895">
        <v>250807.67</v>
      </c>
      <c r="I279" s="896">
        <v>143999.07</v>
      </c>
      <c r="J279" s="895">
        <v>254126.41</v>
      </c>
      <c r="K279" s="896">
        <v>140680.32</v>
      </c>
      <c r="L279" s="895">
        <v>257491.11</v>
      </c>
      <c r="M279" s="896">
        <v>137315.61</v>
      </c>
      <c r="N279" s="895">
        <v>3372598.11</v>
      </c>
      <c r="O279" s="896">
        <v>1466001.12</v>
      </c>
      <c r="P279" s="895">
        <v>1968815.95</v>
      </c>
      <c r="Q279" s="896">
        <v>516341.63</v>
      </c>
      <c r="R279" s="895">
        <v>264361.03</v>
      </c>
      <c r="S279" s="896">
        <v>130445.71</v>
      </c>
      <c r="T279" s="895">
        <v>542599.55</v>
      </c>
      <c r="U279" s="896">
        <v>231615.17</v>
      </c>
      <c r="V279" s="895">
        <v>214580.53</v>
      </c>
      <c r="W279" s="896">
        <v>123383.98</v>
      </c>
      <c r="X279" s="895">
        <v>217447.04</v>
      </c>
      <c r="Y279" s="896">
        <v>120517.47</v>
      </c>
      <c r="Z279" s="895">
        <v>220354.02</v>
      </c>
      <c r="AA279" s="896">
        <v>117610.5</v>
      </c>
      <c r="AB279" s="895">
        <v>6800756.23</v>
      </c>
      <c r="AC279" s="896">
        <v>2705915.58</v>
      </c>
      <c r="AE279" s="419">
        <v>6800756.23</v>
      </c>
      <c r="AF279" s="419">
        <v>2705915.58</v>
      </c>
      <c r="AG279" s="967">
        <v>0</v>
      </c>
      <c r="AH279" s="967">
        <v>0</v>
      </c>
    </row>
    <row r="280" spans="1:34" s="1" customFormat="1" ht="12.75" hidden="1">
      <c r="A280" s="46" t="s">
        <v>344</v>
      </c>
      <c r="B280" s="91">
        <v>1623781.36</v>
      </c>
      <c r="C280" s="92">
        <v>466569.51</v>
      </c>
      <c r="D280" s="89"/>
      <c r="E280" s="90"/>
      <c r="F280" s="89"/>
      <c r="G280" s="90"/>
      <c r="H280" s="89"/>
      <c r="I280" s="90"/>
      <c r="J280" s="89"/>
      <c r="K280" s="90"/>
      <c r="L280" s="89"/>
      <c r="M280" s="90"/>
      <c r="N280" s="61">
        <v>1623781.36</v>
      </c>
      <c r="O280" s="60">
        <v>466569.51</v>
      </c>
      <c r="P280" s="91">
        <v>1707913.53</v>
      </c>
      <c r="Q280" s="92">
        <v>382437.34</v>
      </c>
      <c r="R280" s="89"/>
      <c r="S280" s="90"/>
      <c r="T280" s="89"/>
      <c r="U280" s="90"/>
      <c r="V280" s="89"/>
      <c r="W280" s="90"/>
      <c r="X280" s="89"/>
      <c r="Y280" s="90"/>
      <c r="Z280" s="89"/>
      <c r="AA280" s="90"/>
      <c r="AB280" s="61">
        <v>3331694.89</v>
      </c>
      <c r="AC280" s="60">
        <v>849006.85</v>
      </c>
      <c r="AE280" s="419">
        <v>3331694.89</v>
      </c>
      <c r="AF280" s="419">
        <v>849006.85</v>
      </c>
      <c r="AG280" s="967">
        <v>0</v>
      </c>
      <c r="AH280" s="967">
        <v>0</v>
      </c>
    </row>
    <row r="281" spans="1:34" s="1" customFormat="1" ht="12.75" hidden="1">
      <c r="A281" s="46" t="s">
        <v>346</v>
      </c>
      <c r="B281" s="91">
        <v>50611.77</v>
      </c>
      <c r="C281" s="92">
        <v>6230.44</v>
      </c>
      <c r="D281" s="91">
        <v>51268.87</v>
      </c>
      <c r="E281" s="92">
        <v>5573.35</v>
      </c>
      <c r="F281" s="91">
        <v>51934.49</v>
      </c>
      <c r="G281" s="92">
        <v>4907.73</v>
      </c>
      <c r="H281" s="91">
        <v>52608.76</v>
      </c>
      <c r="I281" s="92">
        <v>4233.46</v>
      </c>
      <c r="J281" s="91">
        <v>53291.78</v>
      </c>
      <c r="K281" s="92">
        <v>3550.44</v>
      </c>
      <c r="L281" s="91">
        <v>53983.66</v>
      </c>
      <c r="M281" s="92">
        <v>2858.55</v>
      </c>
      <c r="N281" s="61">
        <v>313699.33</v>
      </c>
      <c r="O281" s="60">
        <v>27353.97</v>
      </c>
      <c r="P281" s="91">
        <v>54684.53</v>
      </c>
      <c r="Q281" s="92">
        <v>2157.68</v>
      </c>
      <c r="R281" s="91">
        <v>55394.51</v>
      </c>
      <c r="S281" s="92">
        <v>1447.71</v>
      </c>
      <c r="T281" s="91">
        <v>56113.69</v>
      </c>
      <c r="U281" s="92">
        <v>728.52</v>
      </c>
      <c r="V281" s="91"/>
      <c r="W281" s="92"/>
      <c r="X281" s="91"/>
      <c r="Y281" s="92"/>
      <c r="Z281" s="91"/>
      <c r="AA281" s="92"/>
      <c r="AB281" s="61">
        <v>479892.06</v>
      </c>
      <c r="AC281" s="60">
        <v>31687.88</v>
      </c>
      <c r="AE281" s="419">
        <v>479892.06</v>
      </c>
      <c r="AF281" s="419">
        <v>31687.88</v>
      </c>
      <c r="AG281" s="967">
        <v>0</v>
      </c>
      <c r="AH281" s="967">
        <v>0</v>
      </c>
    </row>
    <row r="282" spans="1:34" s="1" customFormat="1" ht="12.75" hidden="1">
      <c r="A282" s="46" t="s">
        <v>343</v>
      </c>
      <c r="B282" s="91">
        <v>45413.51</v>
      </c>
      <c r="C282" s="92">
        <v>20570.37</v>
      </c>
      <c r="D282" s="91">
        <v>45754.11</v>
      </c>
      <c r="E282" s="92">
        <v>20229.76</v>
      </c>
      <c r="F282" s="91">
        <v>46097.27</v>
      </c>
      <c r="G282" s="92">
        <v>19886.61</v>
      </c>
      <c r="H282" s="91">
        <v>46443</v>
      </c>
      <c r="I282" s="92">
        <v>19540.88</v>
      </c>
      <c r="J282" s="91">
        <v>46791.32</v>
      </c>
      <c r="K282" s="92">
        <v>19192.56</v>
      </c>
      <c r="L282" s="91">
        <v>47142.26</v>
      </c>
      <c r="M282" s="92">
        <v>18841.62</v>
      </c>
      <c r="N282" s="61">
        <v>277641.47</v>
      </c>
      <c r="O282" s="60">
        <v>118261.8</v>
      </c>
      <c r="P282" s="91">
        <v>47495.82</v>
      </c>
      <c r="Q282" s="92">
        <v>18488.05</v>
      </c>
      <c r="R282" s="91">
        <v>47852.04</v>
      </c>
      <c r="S282" s="92">
        <v>18131.84</v>
      </c>
      <c r="T282" s="91">
        <v>48210.93</v>
      </c>
      <c r="U282" s="92">
        <v>17772.95</v>
      </c>
      <c r="V282" s="91">
        <v>48572.52</v>
      </c>
      <c r="W282" s="92">
        <v>17411.36</v>
      </c>
      <c r="X282" s="91">
        <v>48936.81</v>
      </c>
      <c r="Y282" s="92">
        <v>17047.07</v>
      </c>
      <c r="Z282" s="91">
        <v>49303.84</v>
      </c>
      <c r="AA282" s="92">
        <v>16680.04</v>
      </c>
      <c r="AB282" s="61">
        <v>568013.43</v>
      </c>
      <c r="AC282" s="60">
        <v>223793.11</v>
      </c>
      <c r="AE282" s="419">
        <v>568013.43</v>
      </c>
      <c r="AF282" s="419">
        <v>223793.11</v>
      </c>
      <c r="AG282" s="967">
        <v>0</v>
      </c>
      <c r="AH282" s="967">
        <v>0</v>
      </c>
    </row>
    <row r="283" spans="1:34" s="1" customFormat="1" ht="12.75" hidden="1">
      <c r="A283" s="46" t="s">
        <v>482</v>
      </c>
      <c r="B283" s="91">
        <v>145095.48</v>
      </c>
      <c r="C283" s="92">
        <v>126885.15</v>
      </c>
      <c r="D283" s="91">
        <v>147282.49</v>
      </c>
      <c r="E283" s="92">
        <v>124698.14</v>
      </c>
      <c r="F283" s="91">
        <v>149502.47</v>
      </c>
      <c r="G283" s="92">
        <v>122478.16</v>
      </c>
      <c r="H283" s="91">
        <v>151755.91</v>
      </c>
      <c r="I283" s="92">
        <v>120224.73</v>
      </c>
      <c r="J283" s="91">
        <v>154043.31</v>
      </c>
      <c r="K283" s="92">
        <v>117937.32</v>
      </c>
      <c r="L283" s="91">
        <v>156365.19</v>
      </c>
      <c r="M283" s="92">
        <v>115615.44</v>
      </c>
      <c r="N283" s="61">
        <v>904044.85</v>
      </c>
      <c r="O283" s="60">
        <v>727838.94</v>
      </c>
      <c r="P283" s="91">
        <v>158722.07</v>
      </c>
      <c r="Q283" s="92">
        <v>113258.56</v>
      </c>
      <c r="R283" s="91">
        <v>161114.48</v>
      </c>
      <c r="S283" s="92">
        <v>110866.16</v>
      </c>
      <c r="T283" s="91">
        <v>163542.94</v>
      </c>
      <c r="U283" s="92">
        <v>108437.69</v>
      </c>
      <c r="V283" s="91">
        <v>166008.01</v>
      </c>
      <c r="W283" s="92">
        <v>105972.62</v>
      </c>
      <c r="X283" s="91">
        <v>168510.23</v>
      </c>
      <c r="Y283" s="92">
        <v>103470.4</v>
      </c>
      <c r="Z283" s="91">
        <v>171050.18</v>
      </c>
      <c r="AA283" s="92">
        <v>100930.46</v>
      </c>
      <c r="AB283" s="61">
        <v>1892992.76</v>
      </c>
      <c r="AC283" s="60">
        <v>1370774.83</v>
      </c>
      <c r="AE283" s="419">
        <v>1892992.76</v>
      </c>
      <c r="AF283" s="419">
        <v>1370774.83</v>
      </c>
      <c r="AG283" s="967">
        <v>0</v>
      </c>
      <c r="AH283" s="967">
        <v>0</v>
      </c>
    </row>
    <row r="284" spans="1:34" s="1" customFormat="1" ht="13.5" hidden="1" thickBot="1">
      <c r="A284" s="46" t="s">
        <v>352</v>
      </c>
      <c r="B284" s="91"/>
      <c r="C284" s="92"/>
      <c r="D284" s="91"/>
      <c r="E284" s="92"/>
      <c r="F284" s="91">
        <v>253431.1</v>
      </c>
      <c r="G284" s="92">
        <v>125976.9</v>
      </c>
      <c r="H284" s="91"/>
      <c r="I284" s="92"/>
      <c r="J284" s="91"/>
      <c r="K284" s="92"/>
      <c r="L284" s="91"/>
      <c r="M284" s="92"/>
      <c r="N284" s="61">
        <v>253431.1</v>
      </c>
      <c r="O284" s="60">
        <v>125976.9</v>
      </c>
      <c r="P284" s="91"/>
      <c r="Q284" s="92"/>
      <c r="R284" s="91"/>
      <c r="S284" s="92"/>
      <c r="T284" s="91">
        <v>274731.99</v>
      </c>
      <c r="U284" s="92">
        <v>104676.01</v>
      </c>
      <c r="V284" s="91"/>
      <c r="W284" s="92"/>
      <c r="X284" s="91"/>
      <c r="Y284" s="92"/>
      <c r="Z284" s="91"/>
      <c r="AA284" s="92"/>
      <c r="AB284" s="61">
        <v>528163.09</v>
      </c>
      <c r="AC284" s="60">
        <v>230652.91</v>
      </c>
      <c r="AE284" s="419">
        <v>528163.09</v>
      </c>
      <c r="AF284" s="419">
        <v>230652.91</v>
      </c>
      <c r="AG284" s="967">
        <v>0</v>
      </c>
      <c r="AH284" s="967">
        <v>0</v>
      </c>
    </row>
    <row r="285" spans="1:34" s="52" customFormat="1" ht="13.5" hidden="1" thickBot="1">
      <c r="A285" s="905" t="s">
        <v>495</v>
      </c>
      <c r="B285" s="906">
        <v>2412218.96</v>
      </c>
      <c r="C285" s="907">
        <v>807630.8</v>
      </c>
      <c r="D285" s="906">
        <v>798129.31</v>
      </c>
      <c r="E285" s="907">
        <v>332391.42</v>
      </c>
      <c r="F285" s="906">
        <v>1061384</v>
      </c>
      <c r="G285" s="907">
        <v>445852.31</v>
      </c>
      <c r="H285" s="906">
        <v>817910.2</v>
      </c>
      <c r="I285" s="907">
        <v>311604.94</v>
      </c>
      <c r="J285" s="906">
        <v>828003.04</v>
      </c>
      <c r="K285" s="907">
        <v>300311.86</v>
      </c>
      <c r="L285" s="906">
        <v>838233.3</v>
      </c>
      <c r="M285" s="907">
        <v>291638.65</v>
      </c>
      <c r="N285" s="906">
        <v>6755878.8100000005</v>
      </c>
      <c r="O285" s="907">
        <v>2489429.98</v>
      </c>
      <c r="P285" s="906">
        <v>2556516.4</v>
      </c>
      <c r="Q285" s="907">
        <v>659846.21</v>
      </c>
      <c r="R285" s="906">
        <v>859113.71</v>
      </c>
      <c r="S285" s="907">
        <v>268390.23</v>
      </c>
      <c r="T285" s="906">
        <v>1144499.69</v>
      </c>
      <c r="U285" s="907">
        <v>362541.99</v>
      </c>
      <c r="V285" s="906">
        <v>823724.68</v>
      </c>
      <c r="W285" s="907">
        <v>244698.76</v>
      </c>
      <c r="X285" s="906">
        <v>833933.04</v>
      </c>
      <c r="Y285" s="907">
        <v>235220.27</v>
      </c>
      <c r="Z285" s="906">
        <v>844281.05</v>
      </c>
      <c r="AA285" s="907">
        <v>224369.46</v>
      </c>
      <c r="AB285" s="906">
        <v>13817947.38</v>
      </c>
      <c r="AC285" s="907">
        <v>4484496.9</v>
      </c>
      <c r="AE285" s="419">
        <v>13817947.38</v>
      </c>
      <c r="AF285" s="419">
        <v>4484496.9</v>
      </c>
      <c r="AG285" s="967">
        <v>0</v>
      </c>
      <c r="AH285" s="967">
        <v>0</v>
      </c>
    </row>
    <row r="286" spans="1:34" s="52" customFormat="1" ht="13.5" hidden="1" thickBot="1">
      <c r="A286" s="42" t="s">
        <v>245</v>
      </c>
      <c r="B286" s="40">
        <v>2753630.27</v>
      </c>
      <c r="C286" s="39">
        <v>880124.36</v>
      </c>
      <c r="D286" s="40">
        <v>1142475.1</v>
      </c>
      <c r="E286" s="39">
        <v>397350.79</v>
      </c>
      <c r="F286" s="40">
        <v>1408695.56</v>
      </c>
      <c r="G286" s="39">
        <v>517189.25</v>
      </c>
      <c r="H286" s="40">
        <v>1168219.14</v>
      </c>
      <c r="I286" s="39">
        <v>380069.14</v>
      </c>
      <c r="J286" s="40">
        <v>1181341.31</v>
      </c>
      <c r="K286" s="39">
        <v>370459.2</v>
      </c>
      <c r="L286" s="40">
        <v>1194633.2</v>
      </c>
      <c r="M286" s="39">
        <v>358935.26</v>
      </c>
      <c r="N286" s="40">
        <v>8848994.58</v>
      </c>
      <c r="O286" s="39">
        <v>2904128</v>
      </c>
      <c r="P286" s="40">
        <v>2916010.56</v>
      </c>
      <c r="Q286" s="39">
        <v>728769.86</v>
      </c>
      <c r="R286" s="40">
        <v>1221735.13</v>
      </c>
      <c r="S286" s="39">
        <v>336688.88</v>
      </c>
      <c r="T286" s="40">
        <v>1510281.7</v>
      </c>
      <c r="U286" s="39">
        <v>428023.92</v>
      </c>
      <c r="V286" s="40">
        <v>1192700.98</v>
      </c>
      <c r="W286" s="39">
        <v>311720.3</v>
      </c>
      <c r="X286" s="40">
        <v>1206137.67</v>
      </c>
      <c r="Y286" s="39">
        <v>299448.5</v>
      </c>
      <c r="Z286" s="40">
        <v>1219748.44</v>
      </c>
      <c r="AA286" s="39">
        <v>290076.8</v>
      </c>
      <c r="AB286" s="40">
        <v>18115609.060000002</v>
      </c>
      <c r="AC286" s="39">
        <v>5298856.26</v>
      </c>
      <c r="AE286" s="419">
        <v>18115609.060000002</v>
      </c>
      <c r="AF286" s="419">
        <v>5298856.26</v>
      </c>
      <c r="AG286" s="967">
        <v>0</v>
      </c>
      <c r="AH286" s="967">
        <v>0</v>
      </c>
    </row>
    <row r="287" spans="1:34" s="305" customFormat="1" ht="6" customHeight="1" hidden="1" thickBot="1">
      <c r="A287" s="87"/>
      <c r="B287" s="304"/>
      <c r="C287" s="304"/>
      <c r="D287" s="304"/>
      <c r="E287" s="304"/>
      <c r="F287" s="304"/>
      <c r="G287" s="304"/>
      <c r="H287" s="304"/>
      <c r="I287" s="304"/>
      <c r="J287" s="304"/>
      <c r="K287" s="304"/>
      <c r="L287" s="304"/>
      <c r="M287" s="304"/>
      <c r="N287" s="304"/>
      <c r="O287" s="304"/>
      <c r="P287" s="304"/>
      <c r="Q287" s="304"/>
      <c r="R287" s="304"/>
      <c r="S287" s="304"/>
      <c r="T287" s="304"/>
      <c r="U287" s="304"/>
      <c r="V287" s="304"/>
      <c r="W287" s="304"/>
      <c r="X287" s="304"/>
      <c r="Y287" s="304"/>
      <c r="Z287" s="304"/>
      <c r="AA287" s="304"/>
      <c r="AB287" s="304"/>
      <c r="AC287" s="304"/>
      <c r="AE287" s="419">
        <v>0</v>
      </c>
      <c r="AF287" s="419">
        <v>0</v>
      </c>
      <c r="AG287" s="967">
        <v>0</v>
      </c>
      <c r="AH287" s="967">
        <v>0</v>
      </c>
    </row>
    <row r="288" spans="1:34" ht="16.5" hidden="1" thickBot="1">
      <c r="A288" s="95" t="s">
        <v>217</v>
      </c>
      <c r="B288" s="40">
        <v>3954805.35</v>
      </c>
      <c r="C288" s="39">
        <v>1051513.9</v>
      </c>
      <c r="D288" s="40">
        <v>2343649.82</v>
      </c>
      <c r="E288" s="39">
        <v>550311.35</v>
      </c>
      <c r="F288" s="40">
        <v>2609870.64</v>
      </c>
      <c r="G288" s="39">
        <v>684498.1</v>
      </c>
      <c r="H288" s="40">
        <v>2369393.86</v>
      </c>
      <c r="I288" s="39">
        <v>540006.44</v>
      </c>
      <c r="J288" s="40">
        <v>2382516.39</v>
      </c>
      <c r="K288" s="39">
        <v>533687.27</v>
      </c>
      <c r="L288" s="40">
        <v>2395807.92</v>
      </c>
      <c r="M288" s="39">
        <v>514923.26</v>
      </c>
      <c r="N288" s="40">
        <v>16056043.98</v>
      </c>
      <c r="O288" s="39">
        <v>3874940.32</v>
      </c>
      <c r="P288" s="40">
        <v>4117185.64</v>
      </c>
      <c r="Q288" s="39">
        <v>887917.32</v>
      </c>
      <c r="R288" s="40">
        <v>2422909.85</v>
      </c>
      <c r="S288" s="39">
        <v>493796.04</v>
      </c>
      <c r="T288" s="40">
        <v>2711456.78</v>
      </c>
      <c r="U288" s="39">
        <v>578088.55</v>
      </c>
      <c r="V288" s="40">
        <v>2393875.7</v>
      </c>
      <c r="W288" s="39">
        <v>464746.65</v>
      </c>
      <c r="X288" s="40">
        <v>2407312.75</v>
      </c>
      <c r="Y288" s="39">
        <v>445564.02</v>
      </c>
      <c r="Z288" s="40">
        <v>2420923.16</v>
      </c>
      <c r="AA288" s="39">
        <v>439022.46</v>
      </c>
      <c r="AB288" s="40">
        <v>32529707.860000007</v>
      </c>
      <c r="AC288" s="39">
        <v>7184075.36</v>
      </c>
      <c r="AE288" s="419">
        <v>32529707.860000007</v>
      </c>
      <c r="AF288" s="419">
        <v>7184075.36</v>
      </c>
      <c r="AG288" s="967">
        <v>0</v>
      </c>
      <c r="AH288" s="967">
        <v>0</v>
      </c>
    </row>
    <row r="289" spans="31:34" ht="12.75" hidden="1">
      <c r="AE289" s="419">
        <v>0</v>
      </c>
      <c r="AF289" s="419">
        <v>0</v>
      </c>
      <c r="AG289" s="967">
        <v>0</v>
      </c>
      <c r="AH289" s="967">
        <v>0</v>
      </c>
    </row>
    <row r="290" spans="31:34" ht="12.75" hidden="1">
      <c r="AE290" s="419">
        <v>0</v>
      </c>
      <c r="AF290" s="419">
        <v>0</v>
      </c>
      <c r="AG290" s="967">
        <v>0</v>
      </c>
      <c r="AH290" s="967">
        <v>0</v>
      </c>
    </row>
    <row r="291" spans="1:34" ht="25.5" hidden="1" thickBot="1">
      <c r="A291" s="33"/>
      <c r="B291" s="33"/>
      <c r="C291" s="33"/>
      <c r="D291" s="33"/>
      <c r="E291" s="33"/>
      <c r="F291" s="33"/>
      <c r="G291" s="33"/>
      <c r="H291" s="34" t="s">
        <v>262</v>
      </c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 t="s">
        <v>262</v>
      </c>
      <c r="W291" s="33"/>
      <c r="X291" s="33"/>
      <c r="Y291" s="33"/>
      <c r="Z291" s="33"/>
      <c r="AA291" s="33"/>
      <c r="AB291" s="1047"/>
      <c r="AC291" s="1047"/>
      <c r="AD291" s="28" t="s">
        <v>262</v>
      </c>
      <c r="AE291" s="419">
        <v>0</v>
      </c>
      <c r="AF291" s="419">
        <v>0</v>
      </c>
      <c r="AG291" s="967">
        <v>0</v>
      </c>
      <c r="AH291" s="967">
        <v>0</v>
      </c>
    </row>
    <row r="292" spans="1:34" s="52" customFormat="1" ht="13.5" hidden="1" thickBot="1">
      <c r="A292" s="55" t="s">
        <v>220</v>
      </c>
      <c r="B292" s="54"/>
      <c r="C292" s="54"/>
      <c r="D292" s="54"/>
      <c r="E292" s="54"/>
      <c r="F292" s="54"/>
      <c r="G292" s="54"/>
      <c r="H292" s="54" t="s">
        <v>268</v>
      </c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 t="s">
        <v>268</v>
      </c>
      <c r="W292" s="54"/>
      <c r="X292" s="54"/>
      <c r="Y292" s="54"/>
      <c r="Z292" s="54"/>
      <c r="AA292" s="54"/>
      <c r="AB292" s="54"/>
      <c r="AC292" s="62"/>
      <c r="AE292" s="419">
        <v>0</v>
      </c>
      <c r="AF292" s="419">
        <v>0</v>
      </c>
      <c r="AG292" s="967">
        <v>0</v>
      </c>
      <c r="AH292" s="967">
        <v>0</v>
      </c>
    </row>
    <row r="293" spans="1:34" ht="12.75" hidden="1">
      <c r="A293" s="85" t="s">
        <v>246</v>
      </c>
      <c r="B293" s="79">
        <v>1201175.17</v>
      </c>
      <c r="C293" s="80">
        <v>146905.27</v>
      </c>
      <c r="D293" s="79">
        <v>1201174.72</v>
      </c>
      <c r="E293" s="80">
        <v>135518.97</v>
      </c>
      <c r="F293" s="79">
        <v>1201175.17</v>
      </c>
      <c r="G293" s="80">
        <v>142824.56</v>
      </c>
      <c r="H293" s="79">
        <v>1201174.72</v>
      </c>
      <c r="I293" s="80">
        <v>136242.76</v>
      </c>
      <c r="J293" s="79">
        <v>1201175.17</v>
      </c>
      <c r="K293" s="80">
        <v>138743.86</v>
      </c>
      <c r="L293" s="79">
        <v>1201174.72</v>
      </c>
      <c r="M293" s="80">
        <v>132293.81</v>
      </c>
      <c r="N293" s="79">
        <v>7207049.669999999</v>
      </c>
      <c r="O293" s="80">
        <v>832529.23</v>
      </c>
      <c r="P293" s="79">
        <v>1201175.17</v>
      </c>
      <c r="Q293" s="80">
        <v>134663.25</v>
      </c>
      <c r="R293" s="79">
        <v>1201174.72</v>
      </c>
      <c r="S293" s="80">
        <v>132623.03</v>
      </c>
      <c r="T293" s="79">
        <v>1201175.17</v>
      </c>
      <c r="U293" s="80">
        <v>126370.08</v>
      </c>
      <c r="V293" s="79">
        <v>1201174.72</v>
      </c>
      <c r="W293" s="80">
        <v>128542.33</v>
      </c>
      <c r="X293" s="79">
        <v>1201175.17</v>
      </c>
      <c r="Y293" s="80">
        <v>122421.06</v>
      </c>
      <c r="Z293" s="79">
        <v>1201174.72</v>
      </c>
      <c r="AA293" s="80">
        <v>124461.45</v>
      </c>
      <c r="AB293" s="79">
        <v>14414099.340000002</v>
      </c>
      <c r="AC293" s="80">
        <v>1601610.43</v>
      </c>
      <c r="AE293" s="419">
        <v>14414099.340000002</v>
      </c>
      <c r="AF293" s="419">
        <v>1601610.43</v>
      </c>
      <c r="AG293" s="967">
        <v>0</v>
      </c>
      <c r="AH293" s="967">
        <v>0</v>
      </c>
    </row>
    <row r="294" spans="1:34" ht="12.75" hidden="1">
      <c r="A294" s="46" t="s">
        <v>1</v>
      </c>
      <c r="B294" s="77">
        <v>129603.44</v>
      </c>
      <c r="C294" s="78">
        <v>15850.66</v>
      </c>
      <c r="D294" s="77">
        <v>129603.53</v>
      </c>
      <c r="E294" s="78">
        <v>14622.15</v>
      </c>
      <c r="F294" s="77">
        <v>129603.44</v>
      </c>
      <c r="G294" s="78">
        <v>15410.37</v>
      </c>
      <c r="H294" s="77">
        <v>129603.53</v>
      </c>
      <c r="I294" s="78">
        <v>14700.27</v>
      </c>
      <c r="J294" s="77">
        <v>129603.44</v>
      </c>
      <c r="K294" s="78">
        <v>14970.09</v>
      </c>
      <c r="L294" s="77">
        <v>129603.53</v>
      </c>
      <c r="M294" s="78">
        <v>14274.12</v>
      </c>
      <c r="N294" s="83">
        <v>777620.91</v>
      </c>
      <c r="O294" s="84">
        <v>89827.66</v>
      </c>
      <c r="P294" s="77">
        <v>129603.44</v>
      </c>
      <c r="Q294" s="78">
        <v>14529.81</v>
      </c>
      <c r="R294" s="77">
        <v>129603.53</v>
      </c>
      <c r="S294" s="78">
        <v>14309.67</v>
      </c>
      <c r="T294" s="77">
        <v>129603.44</v>
      </c>
      <c r="U294" s="78">
        <v>13635.03</v>
      </c>
      <c r="V294" s="77">
        <v>129603.53</v>
      </c>
      <c r="W294" s="78">
        <v>13869.39</v>
      </c>
      <c r="X294" s="77">
        <v>129603.44</v>
      </c>
      <c r="Y294" s="78">
        <v>13208.88</v>
      </c>
      <c r="Z294" s="77">
        <v>129603.53</v>
      </c>
      <c r="AA294" s="78">
        <v>13429.02</v>
      </c>
      <c r="AB294" s="83">
        <v>1555241.82</v>
      </c>
      <c r="AC294" s="84">
        <v>172809.46</v>
      </c>
      <c r="AE294" s="419">
        <v>1555241.82</v>
      </c>
      <c r="AF294" s="419">
        <v>172809.46</v>
      </c>
      <c r="AG294" s="967">
        <v>0</v>
      </c>
      <c r="AH294" s="967">
        <v>0</v>
      </c>
    </row>
    <row r="295" spans="1:34" ht="12.75" hidden="1">
      <c r="A295" s="46" t="s">
        <v>36</v>
      </c>
      <c r="B295" s="77">
        <v>78439.58</v>
      </c>
      <c r="C295" s="78">
        <v>9593.3</v>
      </c>
      <c r="D295" s="77">
        <v>78439.58</v>
      </c>
      <c r="E295" s="78">
        <v>8849.72</v>
      </c>
      <c r="F295" s="77">
        <v>78439.58</v>
      </c>
      <c r="G295" s="78">
        <v>9326.81</v>
      </c>
      <c r="H295" s="77">
        <v>78439.58</v>
      </c>
      <c r="I295" s="78">
        <v>8896.97</v>
      </c>
      <c r="J295" s="77">
        <v>78439.58</v>
      </c>
      <c r="K295" s="78">
        <v>9060.32</v>
      </c>
      <c r="L295" s="77">
        <v>78439.58</v>
      </c>
      <c r="M295" s="78">
        <v>8639.12</v>
      </c>
      <c r="N295" s="83">
        <v>470637.48</v>
      </c>
      <c r="O295" s="84">
        <v>54366.24</v>
      </c>
      <c r="P295" s="77">
        <v>78439.58</v>
      </c>
      <c r="Q295" s="78">
        <v>8793.83</v>
      </c>
      <c r="R295" s="77">
        <v>78439.58</v>
      </c>
      <c r="S295" s="78">
        <v>8660.63</v>
      </c>
      <c r="T295" s="77">
        <v>78439.58</v>
      </c>
      <c r="U295" s="78">
        <v>8252.3</v>
      </c>
      <c r="V295" s="77">
        <v>78439.58</v>
      </c>
      <c r="W295" s="78">
        <v>8394.14</v>
      </c>
      <c r="X295" s="77">
        <v>78439.58</v>
      </c>
      <c r="Y295" s="78">
        <v>7994.36</v>
      </c>
      <c r="Z295" s="77">
        <v>78439.58</v>
      </c>
      <c r="AA295" s="78">
        <v>8127.65</v>
      </c>
      <c r="AB295" s="83">
        <v>941274.96</v>
      </c>
      <c r="AC295" s="84">
        <v>104589.15</v>
      </c>
      <c r="AE295" s="419">
        <v>941274.96</v>
      </c>
      <c r="AF295" s="419">
        <v>104589.15</v>
      </c>
      <c r="AG295" s="967">
        <v>0</v>
      </c>
      <c r="AH295" s="967">
        <v>0</v>
      </c>
    </row>
    <row r="296" spans="1:34" ht="12.75" hidden="1">
      <c r="A296" s="46" t="s">
        <v>37</v>
      </c>
      <c r="B296" s="77">
        <v>123403.68</v>
      </c>
      <c r="C296" s="77">
        <v>15092.4</v>
      </c>
      <c r="D296" s="77">
        <v>123403.59</v>
      </c>
      <c r="E296" s="77">
        <v>13922.67</v>
      </c>
      <c r="F296" s="77">
        <v>123403.68</v>
      </c>
      <c r="G296" s="77">
        <v>14673.18</v>
      </c>
      <c r="H296" s="77">
        <v>123403.59</v>
      </c>
      <c r="I296" s="77">
        <v>13997.01</v>
      </c>
      <c r="J296" s="77">
        <v>123403.68</v>
      </c>
      <c r="K296" s="77">
        <v>14253.96</v>
      </c>
      <c r="L296" s="77">
        <v>123403.59</v>
      </c>
      <c r="M296" s="77">
        <v>13591.29</v>
      </c>
      <c r="N296" s="83">
        <v>740421.81</v>
      </c>
      <c r="O296" s="84">
        <v>85530.51</v>
      </c>
      <c r="P296" s="77">
        <v>123403.68</v>
      </c>
      <c r="Q296" s="77">
        <v>13834.74</v>
      </c>
      <c r="R296" s="77">
        <v>123403.59</v>
      </c>
      <c r="S296" s="77">
        <v>13625.13</v>
      </c>
      <c r="T296" s="77">
        <v>123403.68</v>
      </c>
      <c r="U296" s="77">
        <v>12982.71</v>
      </c>
      <c r="V296" s="77">
        <v>123403.59</v>
      </c>
      <c r="W296" s="77">
        <v>13205.91</v>
      </c>
      <c r="X296" s="77">
        <v>123403.68</v>
      </c>
      <c r="Y296" s="77">
        <v>12576.99</v>
      </c>
      <c r="Z296" s="77">
        <v>123403.59</v>
      </c>
      <c r="AA296" s="77">
        <v>12786.69</v>
      </c>
      <c r="AB296" s="83">
        <v>1480843.62</v>
      </c>
      <c r="AC296" s="84">
        <v>164542.68</v>
      </c>
      <c r="AE296" s="419">
        <v>1480843.62</v>
      </c>
      <c r="AF296" s="419">
        <v>164542.68</v>
      </c>
      <c r="AG296" s="967">
        <v>0</v>
      </c>
      <c r="AH296" s="967">
        <v>0</v>
      </c>
    </row>
    <row r="297" spans="1:34" ht="12.75" hidden="1">
      <c r="A297" s="46" t="s">
        <v>19</v>
      </c>
      <c r="B297" s="77">
        <v>264441.92</v>
      </c>
      <c r="C297" s="78">
        <v>32341.57</v>
      </c>
      <c r="D297" s="77">
        <v>264442.01</v>
      </c>
      <c r="E297" s="78">
        <v>29834.89</v>
      </c>
      <c r="F297" s="77">
        <v>264441.92</v>
      </c>
      <c r="G297" s="78">
        <v>31443.28</v>
      </c>
      <c r="H297" s="77">
        <v>264442.01</v>
      </c>
      <c r="I297" s="78">
        <v>29994.28</v>
      </c>
      <c r="J297" s="77">
        <v>264441.92</v>
      </c>
      <c r="K297" s="78">
        <v>30544.9</v>
      </c>
      <c r="L297" s="77">
        <v>264442.01</v>
      </c>
      <c r="M297" s="78">
        <v>29124.87</v>
      </c>
      <c r="N297" s="83">
        <v>1586651.79</v>
      </c>
      <c r="O297" s="84">
        <v>183283.79</v>
      </c>
      <c r="P297" s="77">
        <v>264441.92</v>
      </c>
      <c r="Q297" s="78">
        <v>29646.52</v>
      </c>
      <c r="R297" s="77">
        <v>264442.01</v>
      </c>
      <c r="S297" s="78">
        <v>29197.32</v>
      </c>
      <c r="T297" s="77">
        <v>264441.92</v>
      </c>
      <c r="U297" s="78">
        <v>27820.77</v>
      </c>
      <c r="V297" s="77">
        <v>264442.01</v>
      </c>
      <c r="W297" s="78">
        <v>28298.94</v>
      </c>
      <c r="X297" s="77">
        <v>264441.92</v>
      </c>
      <c r="Y297" s="78">
        <v>26951.37</v>
      </c>
      <c r="Z297" s="77">
        <v>264442.01</v>
      </c>
      <c r="AA297" s="78">
        <v>27400.56</v>
      </c>
      <c r="AB297" s="83">
        <v>3173303.58</v>
      </c>
      <c r="AC297" s="84">
        <v>352599.27</v>
      </c>
      <c r="AE297" s="419">
        <v>3173303.58</v>
      </c>
      <c r="AF297" s="419">
        <v>352599.27</v>
      </c>
      <c r="AG297" s="967">
        <v>0</v>
      </c>
      <c r="AH297" s="967">
        <v>0</v>
      </c>
    </row>
    <row r="298" spans="1:34" ht="12.75" hidden="1">
      <c r="A298" s="46" t="s">
        <v>15</v>
      </c>
      <c r="B298" s="77">
        <v>25840.68</v>
      </c>
      <c r="C298" s="78">
        <v>3160.36</v>
      </c>
      <c r="D298" s="77">
        <v>25840.59</v>
      </c>
      <c r="E298" s="78">
        <v>2915.38</v>
      </c>
      <c r="F298" s="77">
        <v>25840.68</v>
      </c>
      <c r="G298" s="78">
        <v>3072.52</v>
      </c>
      <c r="H298" s="77">
        <v>25840.59</v>
      </c>
      <c r="I298" s="78">
        <v>2930.95</v>
      </c>
      <c r="J298" s="77">
        <v>25840.68</v>
      </c>
      <c r="K298" s="78">
        <v>2984.77</v>
      </c>
      <c r="L298" s="77">
        <v>25840.59</v>
      </c>
      <c r="M298" s="78">
        <v>2845.99</v>
      </c>
      <c r="N298" s="83">
        <v>155043.81</v>
      </c>
      <c r="O298" s="84">
        <v>17909.97</v>
      </c>
      <c r="P298" s="77">
        <v>25840.68</v>
      </c>
      <c r="Q298" s="78">
        <v>2897.02</v>
      </c>
      <c r="R298" s="77">
        <v>25840.59</v>
      </c>
      <c r="S298" s="78">
        <v>2853.1</v>
      </c>
      <c r="T298" s="77">
        <v>25840.68</v>
      </c>
      <c r="U298" s="78">
        <v>2718.55</v>
      </c>
      <c r="V298" s="77">
        <v>25840.59</v>
      </c>
      <c r="W298" s="78">
        <v>2765.35</v>
      </c>
      <c r="X298" s="77">
        <v>25840.68</v>
      </c>
      <c r="Y298" s="78">
        <v>2633.59</v>
      </c>
      <c r="Z298" s="77">
        <v>25840.59</v>
      </c>
      <c r="AA298" s="78">
        <v>2677.51</v>
      </c>
      <c r="AB298" s="83">
        <v>310087.62</v>
      </c>
      <c r="AC298" s="84">
        <v>34455.09</v>
      </c>
      <c r="AE298" s="419">
        <v>310087.62</v>
      </c>
      <c r="AF298" s="419">
        <v>34455.09</v>
      </c>
      <c r="AG298" s="967">
        <v>0</v>
      </c>
      <c r="AH298" s="967">
        <v>0</v>
      </c>
    </row>
    <row r="299" spans="1:34" ht="12.75" hidden="1">
      <c r="A299" s="46" t="s">
        <v>14</v>
      </c>
      <c r="B299" s="77">
        <v>16773.61</v>
      </c>
      <c r="C299" s="78">
        <v>2051.46</v>
      </c>
      <c r="D299" s="77">
        <v>16773.52</v>
      </c>
      <c r="E299" s="78">
        <v>1892.43</v>
      </c>
      <c r="F299" s="77">
        <v>16773.61</v>
      </c>
      <c r="G299" s="78">
        <v>1994.4</v>
      </c>
      <c r="H299" s="77">
        <v>16773.52</v>
      </c>
      <c r="I299" s="78">
        <v>1902.51</v>
      </c>
      <c r="J299" s="77">
        <v>16773.61</v>
      </c>
      <c r="K299" s="78">
        <v>1937.43</v>
      </c>
      <c r="L299" s="77">
        <v>16773.52</v>
      </c>
      <c r="M299" s="78">
        <v>1847.43</v>
      </c>
      <c r="N299" s="83">
        <v>100641.39</v>
      </c>
      <c r="O299" s="84">
        <v>11625.66</v>
      </c>
      <c r="P299" s="77">
        <v>16773.61</v>
      </c>
      <c r="Q299" s="78">
        <v>1880.46</v>
      </c>
      <c r="R299" s="77">
        <v>16773.52</v>
      </c>
      <c r="S299" s="78">
        <v>1852.02</v>
      </c>
      <c r="T299" s="77">
        <v>16773.61</v>
      </c>
      <c r="U299" s="78">
        <v>1764.63</v>
      </c>
      <c r="V299" s="77">
        <v>16773.52</v>
      </c>
      <c r="W299" s="78">
        <v>1794.96</v>
      </c>
      <c r="X299" s="77">
        <v>16773.61</v>
      </c>
      <c r="Y299" s="78">
        <v>1709.55</v>
      </c>
      <c r="Z299" s="77">
        <v>16773.52</v>
      </c>
      <c r="AA299" s="78">
        <v>1737.99</v>
      </c>
      <c r="AB299" s="83">
        <v>201282.78</v>
      </c>
      <c r="AC299" s="84">
        <v>22365.27</v>
      </c>
      <c r="AE299" s="419">
        <v>201282.78</v>
      </c>
      <c r="AF299" s="419">
        <v>22365.27</v>
      </c>
      <c r="AG299" s="967">
        <v>0</v>
      </c>
      <c r="AH299" s="967">
        <v>0</v>
      </c>
    </row>
    <row r="300" spans="1:34" ht="12.75" hidden="1">
      <c r="A300" s="46" t="s">
        <v>13</v>
      </c>
      <c r="B300" s="77">
        <v>62222.72</v>
      </c>
      <c r="C300" s="78">
        <v>7609.88</v>
      </c>
      <c r="D300" s="77">
        <v>62222.63</v>
      </c>
      <c r="E300" s="78">
        <v>7020.11</v>
      </c>
      <c r="F300" s="77">
        <v>62222.72</v>
      </c>
      <c r="G300" s="78">
        <v>7398.56</v>
      </c>
      <c r="H300" s="77">
        <v>62222.63</v>
      </c>
      <c r="I300" s="78">
        <v>7057.55</v>
      </c>
      <c r="J300" s="77">
        <v>62222.72</v>
      </c>
      <c r="K300" s="78">
        <v>7187.15</v>
      </c>
      <c r="L300" s="77">
        <v>62222.63</v>
      </c>
      <c r="M300" s="78">
        <v>6852.98</v>
      </c>
      <c r="N300" s="83">
        <v>373336.05</v>
      </c>
      <c r="O300" s="84">
        <v>43126.23</v>
      </c>
      <c r="P300" s="77">
        <v>62222.72</v>
      </c>
      <c r="Q300" s="78">
        <v>6975.74</v>
      </c>
      <c r="R300" s="77">
        <v>62222.63</v>
      </c>
      <c r="S300" s="78">
        <v>6870.08</v>
      </c>
      <c r="T300" s="77">
        <v>62222.72</v>
      </c>
      <c r="U300" s="78">
        <v>6546.16</v>
      </c>
      <c r="V300" s="77">
        <v>62222.63</v>
      </c>
      <c r="W300" s="78">
        <v>6658.66</v>
      </c>
      <c r="X300" s="77">
        <v>62222.72</v>
      </c>
      <c r="Y300" s="78">
        <v>6341.59</v>
      </c>
      <c r="Z300" s="77">
        <v>62222.63</v>
      </c>
      <c r="AA300" s="78">
        <v>6447.25</v>
      </c>
      <c r="AB300" s="83">
        <v>746672.1</v>
      </c>
      <c r="AC300" s="84">
        <v>82965.71</v>
      </c>
      <c r="AE300" s="419">
        <v>746672.1</v>
      </c>
      <c r="AF300" s="419">
        <v>82965.71</v>
      </c>
      <c r="AG300" s="967">
        <v>0</v>
      </c>
      <c r="AH300" s="967">
        <v>0</v>
      </c>
    </row>
    <row r="301" spans="1:34" ht="12.75" hidden="1">
      <c r="A301" s="46" t="s">
        <v>208</v>
      </c>
      <c r="B301" s="77">
        <v>58046.53</v>
      </c>
      <c r="C301" s="78">
        <v>7099.13</v>
      </c>
      <c r="D301" s="77">
        <v>58046.53</v>
      </c>
      <c r="E301" s="78">
        <v>6548.95</v>
      </c>
      <c r="F301" s="77">
        <v>58046.53</v>
      </c>
      <c r="G301" s="78">
        <v>6901.94</v>
      </c>
      <c r="H301" s="77">
        <v>58046.53</v>
      </c>
      <c r="I301" s="78">
        <v>6583.87</v>
      </c>
      <c r="J301" s="77">
        <v>58046.53</v>
      </c>
      <c r="K301" s="78">
        <v>6704.74</v>
      </c>
      <c r="L301" s="77">
        <v>58046.53</v>
      </c>
      <c r="M301" s="78">
        <v>6393.07</v>
      </c>
      <c r="N301" s="93">
        <v>348279.18</v>
      </c>
      <c r="O301" s="84">
        <v>40231.7</v>
      </c>
      <c r="P301" s="77">
        <v>58046.53</v>
      </c>
      <c r="Q301" s="78">
        <v>6507.55</v>
      </c>
      <c r="R301" s="77">
        <v>58046.53</v>
      </c>
      <c r="S301" s="78">
        <v>6409</v>
      </c>
      <c r="T301" s="77">
        <v>58046.53</v>
      </c>
      <c r="U301" s="78">
        <v>6106.78</v>
      </c>
      <c r="V301" s="77">
        <v>58046.53</v>
      </c>
      <c r="W301" s="78">
        <v>6211.81</v>
      </c>
      <c r="X301" s="77">
        <v>58046.53</v>
      </c>
      <c r="Y301" s="78">
        <v>5915.98</v>
      </c>
      <c r="Z301" s="77">
        <v>58046.53</v>
      </c>
      <c r="AA301" s="78">
        <v>6014.53</v>
      </c>
      <c r="AB301" s="83">
        <v>696558.36</v>
      </c>
      <c r="AC301" s="84">
        <v>77397.35</v>
      </c>
      <c r="AE301" s="419">
        <v>696558.36</v>
      </c>
      <c r="AF301" s="419">
        <v>77397.35</v>
      </c>
      <c r="AG301" s="967">
        <v>0</v>
      </c>
      <c r="AH301" s="967">
        <v>0</v>
      </c>
    </row>
    <row r="302" spans="1:34" ht="12.75" hidden="1">
      <c r="A302" s="46" t="s">
        <v>229</v>
      </c>
      <c r="B302" s="77">
        <v>92832.24</v>
      </c>
      <c r="C302" s="78">
        <v>11353.53</v>
      </c>
      <c r="D302" s="77">
        <v>92832.24</v>
      </c>
      <c r="E302" s="78">
        <v>10473.5</v>
      </c>
      <c r="F302" s="77">
        <v>92832.24</v>
      </c>
      <c r="G302" s="78">
        <v>11038.16</v>
      </c>
      <c r="H302" s="77">
        <v>92832.24</v>
      </c>
      <c r="I302" s="78">
        <v>10529.48</v>
      </c>
      <c r="J302" s="77">
        <v>92832.24</v>
      </c>
      <c r="K302" s="78">
        <v>10722.71</v>
      </c>
      <c r="L302" s="77">
        <v>92832.24</v>
      </c>
      <c r="M302" s="78">
        <v>10224.29</v>
      </c>
      <c r="N302" s="83">
        <v>556993.44</v>
      </c>
      <c r="O302" s="94">
        <v>64341.67</v>
      </c>
      <c r="P302" s="77">
        <v>92832.24</v>
      </c>
      <c r="Q302" s="78">
        <v>10407.35</v>
      </c>
      <c r="R302" s="77">
        <v>92832.24</v>
      </c>
      <c r="S302" s="78">
        <v>10249.67</v>
      </c>
      <c r="T302" s="77">
        <v>92832.24</v>
      </c>
      <c r="U302" s="78">
        <v>9766.46</v>
      </c>
      <c r="V302" s="77">
        <v>92832.24</v>
      </c>
      <c r="W302" s="78">
        <v>9934.31</v>
      </c>
      <c r="X302" s="77">
        <v>92832.24</v>
      </c>
      <c r="Y302" s="78">
        <v>9461.27</v>
      </c>
      <c r="Z302" s="77">
        <v>92832.24</v>
      </c>
      <c r="AA302" s="78">
        <v>9618.95</v>
      </c>
      <c r="AB302" s="83">
        <v>1113986.88</v>
      </c>
      <c r="AC302" s="84">
        <v>123779.68</v>
      </c>
      <c r="AE302" s="419">
        <v>1113986.88</v>
      </c>
      <c r="AF302" s="419">
        <v>123779.68</v>
      </c>
      <c r="AG302" s="967">
        <v>0</v>
      </c>
      <c r="AH302" s="967">
        <v>0</v>
      </c>
    </row>
    <row r="303" spans="1:34" ht="12.75" hidden="1">
      <c r="A303" s="46" t="s">
        <v>4</v>
      </c>
      <c r="B303" s="77">
        <v>69605.7</v>
      </c>
      <c r="C303" s="78">
        <v>8512.85</v>
      </c>
      <c r="D303" s="77">
        <v>69605.61</v>
      </c>
      <c r="E303" s="78">
        <v>7853.06</v>
      </c>
      <c r="F303" s="77">
        <v>69605.7</v>
      </c>
      <c r="G303" s="78">
        <v>8276.42</v>
      </c>
      <c r="H303" s="77">
        <v>69605.61</v>
      </c>
      <c r="I303" s="78">
        <v>7895</v>
      </c>
      <c r="J303" s="77">
        <v>69605.7</v>
      </c>
      <c r="K303" s="78">
        <v>8039.9</v>
      </c>
      <c r="L303" s="77">
        <v>69605.61</v>
      </c>
      <c r="M303" s="78">
        <v>7666.13</v>
      </c>
      <c r="N303" s="83">
        <v>417633.93</v>
      </c>
      <c r="O303" s="94">
        <v>48243.36</v>
      </c>
      <c r="P303" s="77">
        <v>69605.7</v>
      </c>
      <c r="Q303" s="78">
        <v>7803.47</v>
      </c>
      <c r="R303" s="77">
        <v>69605.61</v>
      </c>
      <c r="S303" s="78">
        <v>7685.21</v>
      </c>
      <c r="T303" s="77">
        <v>69605.7</v>
      </c>
      <c r="U303" s="78">
        <v>7322.87</v>
      </c>
      <c r="V303" s="77">
        <v>69605.61</v>
      </c>
      <c r="W303" s="78">
        <v>7448.78</v>
      </c>
      <c r="X303" s="77">
        <v>69605.7</v>
      </c>
      <c r="Y303" s="78">
        <v>7094.09</v>
      </c>
      <c r="Z303" s="77">
        <v>69605.61</v>
      </c>
      <c r="AA303" s="78">
        <v>7212.26</v>
      </c>
      <c r="AB303" s="83">
        <v>835267.86</v>
      </c>
      <c r="AC303" s="84">
        <v>92810.04</v>
      </c>
      <c r="AE303" s="419">
        <v>835267.86</v>
      </c>
      <c r="AF303" s="419">
        <v>92810.04</v>
      </c>
      <c r="AG303" s="967">
        <v>0</v>
      </c>
      <c r="AH303" s="967">
        <v>0</v>
      </c>
    </row>
    <row r="304" spans="1:34" ht="12.75" hidden="1">
      <c r="A304" s="46" t="s">
        <v>10</v>
      </c>
      <c r="B304" s="77">
        <v>21203.78</v>
      </c>
      <c r="C304" s="78">
        <v>2593.27</v>
      </c>
      <c r="D304" s="77">
        <v>21203.69</v>
      </c>
      <c r="E304" s="78">
        <v>2392.21</v>
      </c>
      <c r="F304" s="77">
        <v>21203.78</v>
      </c>
      <c r="G304" s="78">
        <v>2521.18</v>
      </c>
      <c r="H304" s="77">
        <v>21203.69</v>
      </c>
      <c r="I304" s="78">
        <v>2404.99</v>
      </c>
      <c r="J304" s="77">
        <v>21203.78</v>
      </c>
      <c r="K304" s="78">
        <v>2449.18</v>
      </c>
      <c r="L304" s="77">
        <v>21203.69</v>
      </c>
      <c r="M304" s="78">
        <v>2335.33</v>
      </c>
      <c r="N304" s="83">
        <v>127222.41</v>
      </c>
      <c r="O304" s="94">
        <v>14696.16</v>
      </c>
      <c r="P304" s="77">
        <v>21203.78</v>
      </c>
      <c r="Q304" s="78">
        <v>2377.18</v>
      </c>
      <c r="R304" s="77">
        <v>21203.69</v>
      </c>
      <c r="S304" s="78">
        <v>2341.09</v>
      </c>
      <c r="T304" s="77">
        <v>21203.78</v>
      </c>
      <c r="U304" s="78">
        <v>2230.74</v>
      </c>
      <c r="V304" s="77">
        <v>21203.69</v>
      </c>
      <c r="W304" s="78">
        <v>2269.09</v>
      </c>
      <c r="X304" s="77">
        <v>21203.78</v>
      </c>
      <c r="Y304" s="78">
        <v>2160.99</v>
      </c>
      <c r="Z304" s="77">
        <v>21203.69</v>
      </c>
      <c r="AA304" s="78">
        <v>2197.08</v>
      </c>
      <c r="AB304" s="83">
        <v>254444.82</v>
      </c>
      <c r="AC304" s="84">
        <v>28272.33</v>
      </c>
      <c r="AE304" s="419">
        <v>254444.82</v>
      </c>
      <c r="AF304" s="419">
        <v>28272.33</v>
      </c>
      <c r="AG304" s="967">
        <v>0</v>
      </c>
      <c r="AH304" s="967">
        <v>0</v>
      </c>
    </row>
    <row r="305" spans="1:34" ht="13.5" hidden="1" thickBot="1">
      <c r="A305" s="46" t="s">
        <v>11</v>
      </c>
      <c r="B305" s="77">
        <v>258761.29</v>
      </c>
      <c r="C305" s="78">
        <v>31646.86</v>
      </c>
      <c r="D305" s="77">
        <v>258761.2</v>
      </c>
      <c r="E305" s="78">
        <v>29193.9</v>
      </c>
      <c r="F305" s="77">
        <v>258761.29</v>
      </c>
      <c r="G305" s="78">
        <v>30767.74</v>
      </c>
      <c r="H305" s="77">
        <v>258761.2</v>
      </c>
      <c r="I305" s="78">
        <v>29349.88</v>
      </c>
      <c r="J305" s="77">
        <v>258761.29</v>
      </c>
      <c r="K305" s="78">
        <v>29888.71</v>
      </c>
      <c r="L305" s="77">
        <v>258761.2</v>
      </c>
      <c r="M305" s="78">
        <v>28499.19</v>
      </c>
      <c r="N305" s="83">
        <v>1552567.47</v>
      </c>
      <c r="O305" s="94">
        <v>179346.28</v>
      </c>
      <c r="P305" s="77">
        <v>258761.29</v>
      </c>
      <c r="Q305" s="78">
        <v>29009.58</v>
      </c>
      <c r="R305" s="77">
        <v>258761.2</v>
      </c>
      <c r="S305" s="78">
        <v>28570.11</v>
      </c>
      <c r="T305" s="77">
        <v>258761.29</v>
      </c>
      <c r="U305" s="78">
        <v>27223.08</v>
      </c>
      <c r="V305" s="77">
        <v>258761.2</v>
      </c>
      <c r="W305" s="78">
        <v>27690.99</v>
      </c>
      <c r="X305" s="77">
        <v>258761.29</v>
      </c>
      <c r="Y305" s="78">
        <v>26372.4</v>
      </c>
      <c r="Z305" s="77">
        <v>258761.2</v>
      </c>
      <c r="AA305" s="78">
        <v>26811.96</v>
      </c>
      <c r="AB305" s="83">
        <v>3105134.94</v>
      </c>
      <c r="AC305" s="84">
        <v>345024.4</v>
      </c>
      <c r="AE305" s="419">
        <v>3105134.94</v>
      </c>
      <c r="AF305" s="419">
        <v>345024.4</v>
      </c>
      <c r="AG305" s="967">
        <v>0</v>
      </c>
      <c r="AH305" s="967">
        <v>0</v>
      </c>
    </row>
    <row r="306" spans="1:34" s="52" customFormat="1" ht="13.5" hidden="1" thickBot="1">
      <c r="A306" s="53" t="s">
        <v>244</v>
      </c>
      <c r="B306" s="81">
        <v>1201175.17</v>
      </c>
      <c r="C306" s="82">
        <v>146905.27</v>
      </c>
      <c r="D306" s="81">
        <v>1201174.72</v>
      </c>
      <c r="E306" s="82">
        <v>135518.97</v>
      </c>
      <c r="F306" s="81">
        <v>1201175.17</v>
      </c>
      <c r="G306" s="82">
        <v>142824.56</v>
      </c>
      <c r="H306" s="81">
        <v>1201174.72</v>
      </c>
      <c r="I306" s="82">
        <v>136242.76</v>
      </c>
      <c r="J306" s="81">
        <v>1201175.17</v>
      </c>
      <c r="K306" s="82">
        <v>138743.86</v>
      </c>
      <c r="L306" s="81">
        <v>1201174.72</v>
      </c>
      <c r="M306" s="82">
        <v>132293.81</v>
      </c>
      <c r="N306" s="630">
        <v>7207049.669999999</v>
      </c>
      <c r="O306" s="631">
        <v>832529.23</v>
      </c>
      <c r="P306" s="81">
        <v>1201175.17</v>
      </c>
      <c r="Q306" s="82">
        <v>134663.25</v>
      </c>
      <c r="R306" s="81">
        <v>1201174.72</v>
      </c>
      <c r="S306" s="82">
        <v>132623.03</v>
      </c>
      <c r="T306" s="81">
        <v>1201175.17</v>
      </c>
      <c r="U306" s="82">
        <v>126370.08</v>
      </c>
      <c r="V306" s="81">
        <v>1201174.72</v>
      </c>
      <c r="W306" s="82">
        <v>128542.33</v>
      </c>
      <c r="X306" s="81">
        <v>1201175.17</v>
      </c>
      <c r="Y306" s="82">
        <v>122421.06</v>
      </c>
      <c r="Z306" s="81">
        <v>1201174.72</v>
      </c>
      <c r="AA306" s="82">
        <v>124461.45</v>
      </c>
      <c r="AB306" s="630">
        <v>14414099.340000002</v>
      </c>
      <c r="AC306" s="631">
        <v>1601610.43</v>
      </c>
      <c r="AE306" s="419">
        <v>14414099.340000002</v>
      </c>
      <c r="AF306" s="419">
        <v>1601610.43</v>
      </c>
      <c r="AG306" s="967">
        <v>0</v>
      </c>
      <c r="AH306" s="967">
        <v>0</v>
      </c>
    </row>
    <row r="307" spans="1:34" ht="13.5" hidden="1" thickBot="1">
      <c r="A307" s="52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1"/>
      <c r="AC307" s="52"/>
      <c r="AE307" s="419">
        <v>0</v>
      </c>
      <c r="AF307" s="419">
        <v>0</v>
      </c>
      <c r="AG307" s="967">
        <v>0</v>
      </c>
      <c r="AH307" s="967">
        <v>0</v>
      </c>
    </row>
    <row r="308" spans="1:34" s="52" customFormat="1" ht="13.5" hidden="1" thickBot="1">
      <c r="A308" s="24" t="s">
        <v>218</v>
      </c>
      <c r="B308" s="49"/>
      <c r="C308" s="49"/>
      <c r="D308" s="49"/>
      <c r="E308" s="49"/>
      <c r="F308" s="49"/>
      <c r="G308" s="49"/>
      <c r="H308" s="88" t="s">
        <v>256</v>
      </c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88" t="s">
        <v>256</v>
      </c>
      <c r="W308" s="49"/>
      <c r="X308" s="49"/>
      <c r="Y308" s="49"/>
      <c r="Z308" s="49"/>
      <c r="AA308" s="49"/>
      <c r="AB308" s="49"/>
      <c r="AC308" s="48"/>
      <c r="AE308" s="419">
        <v>0</v>
      </c>
      <c r="AF308" s="419">
        <v>0</v>
      </c>
      <c r="AG308" s="967">
        <v>0</v>
      </c>
      <c r="AH308" s="967">
        <v>0</v>
      </c>
    </row>
    <row r="309" spans="1:34" ht="12.75" hidden="1">
      <c r="A309" s="45" t="s">
        <v>98</v>
      </c>
      <c r="B309" s="44">
        <v>312257.31</v>
      </c>
      <c r="C309" s="43">
        <v>13346.84</v>
      </c>
      <c r="D309" s="44">
        <v>315220.25</v>
      </c>
      <c r="E309" s="43">
        <v>12103.32</v>
      </c>
      <c r="F309" s="44">
        <v>318211.31</v>
      </c>
      <c r="G309" s="43">
        <v>12520.28</v>
      </c>
      <c r="H309" s="44">
        <v>321230.75</v>
      </c>
      <c r="I309" s="43">
        <v>11703.32</v>
      </c>
      <c r="J309" s="44">
        <v>324278.84</v>
      </c>
      <c r="K309" s="43">
        <v>11657.35</v>
      </c>
      <c r="L309" s="44">
        <v>327355.86</v>
      </c>
      <c r="M309" s="43">
        <v>10850.24</v>
      </c>
      <c r="N309" s="44">
        <v>1918554.32</v>
      </c>
      <c r="O309" s="43">
        <v>72181.35</v>
      </c>
      <c r="P309" s="44">
        <v>330462.07</v>
      </c>
      <c r="Q309" s="43">
        <v>10756.97</v>
      </c>
      <c r="R309" s="44">
        <v>333597.75</v>
      </c>
      <c r="S309" s="43">
        <v>10292.38</v>
      </c>
      <c r="T309" s="44">
        <v>336763.2</v>
      </c>
      <c r="U309" s="43">
        <v>9501.3</v>
      </c>
      <c r="V309" s="44">
        <v>339958.66</v>
      </c>
      <c r="W309" s="43">
        <v>9333.7</v>
      </c>
      <c r="X309" s="44">
        <v>343184.47</v>
      </c>
      <c r="Y309" s="43">
        <v>8554.18</v>
      </c>
      <c r="Z309" s="44">
        <v>346440.87</v>
      </c>
      <c r="AA309" s="43">
        <v>8334.72</v>
      </c>
      <c r="AB309" s="44">
        <v>3948961.34</v>
      </c>
      <c r="AC309" s="43">
        <v>128954.6</v>
      </c>
      <c r="AE309" s="419">
        <v>3948961.34</v>
      </c>
      <c r="AF309" s="419">
        <v>128954.6</v>
      </c>
      <c r="AG309" s="967">
        <v>0</v>
      </c>
      <c r="AH309" s="967">
        <v>0</v>
      </c>
    </row>
    <row r="310" spans="1:34" ht="12.75" hidden="1">
      <c r="A310" s="46" t="s">
        <v>37</v>
      </c>
      <c r="B310" s="91"/>
      <c r="C310" s="92"/>
      <c r="D310" s="91"/>
      <c r="E310" s="92"/>
      <c r="F310" s="91"/>
      <c r="G310" s="92"/>
      <c r="H310" s="91"/>
      <c r="I310" s="92"/>
      <c r="J310" s="91"/>
      <c r="K310" s="92"/>
      <c r="L310" s="91"/>
      <c r="M310" s="92"/>
      <c r="N310" s="61">
        <v>0</v>
      </c>
      <c r="O310" s="60">
        <v>0</v>
      </c>
      <c r="P310" s="91"/>
      <c r="Q310" s="92"/>
      <c r="R310" s="91"/>
      <c r="S310" s="92"/>
      <c r="T310" s="91"/>
      <c r="U310" s="92"/>
      <c r="V310" s="91"/>
      <c r="W310" s="92"/>
      <c r="X310" s="91"/>
      <c r="Y310" s="92"/>
      <c r="Z310" s="91"/>
      <c r="AA310" s="92"/>
      <c r="AB310" s="61">
        <v>0</v>
      </c>
      <c r="AC310" s="60">
        <v>0</v>
      </c>
      <c r="AE310" s="419">
        <v>0</v>
      </c>
      <c r="AF310" s="419">
        <v>0</v>
      </c>
      <c r="AG310" s="967">
        <v>0</v>
      </c>
      <c r="AH310" s="967">
        <v>0</v>
      </c>
    </row>
    <row r="311" spans="1:34" ht="12.75" hidden="1">
      <c r="A311" s="46" t="s">
        <v>252</v>
      </c>
      <c r="B311" s="91">
        <v>293987.95</v>
      </c>
      <c r="C311" s="92">
        <v>12565.95</v>
      </c>
      <c r="D311" s="91">
        <v>296777.54</v>
      </c>
      <c r="E311" s="92">
        <v>11395.19</v>
      </c>
      <c r="F311" s="91">
        <v>299593.6</v>
      </c>
      <c r="G311" s="92">
        <v>11787.75</v>
      </c>
      <c r="H311" s="91">
        <v>302436.38</v>
      </c>
      <c r="I311" s="92">
        <v>11018.59</v>
      </c>
      <c r="J311" s="91">
        <v>305306.13</v>
      </c>
      <c r="K311" s="92">
        <v>10975.31</v>
      </c>
      <c r="L311" s="91">
        <v>308203.12</v>
      </c>
      <c r="M311" s="92">
        <v>10215.42</v>
      </c>
      <c r="N311" s="61">
        <v>1806304.72</v>
      </c>
      <c r="O311" s="60">
        <v>67958.21</v>
      </c>
      <c r="P311" s="91">
        <v>311127.6</v>
      </c>
      <c r="Q311" s="92">
        <v>10127.61</v>
      </c>
      <c r="R311" s="91">
        <v>314079.82</v>
      </c>
      <c r="S311" s="92">
        <v>9690.2</v>
      </c>
      <c r="T311" s="91">
        <v>317060.06</v>
      </c>
      <c r="U311" s="92">
        <v>8945.4</v>
      </c>
      <c r="V311" s="91">
        <v>320068.57</v>
      </c>
      <c r="W311" s="92">
        <v>8787.61</v>
      </c>
      <c r="X311" s="91">
        <v>323105.64</v>
      </c>
      <c r="Y311" s="92">
        <v>8053.7</v>
      </c>
      <c r="Z311" s="91">
        <v>326171.52</v>
      </c>
      <c r="AA311" s="92">
        <v>7847.08</v>
      </c>
      <c r="AB311" s="61">
        <v>3717917.93</v>
      </c>
      <c r="AC311" s="60">
        <v>121409.81</v>
      </c>
      <c r="AE311" s="419">
        <v>3717917.93</v>
      </c>
      <c r="AF311" s="419">
        <v>121409.81</v>
      </c>
      <c r="AG311" s="967">
        <v>0</v>
      </c>
      <c r="AH311" s="967">
        <v>0</v>
      </c>
    </row>
    <row r="312" spans="1:34" ht="12.75" hidden="1">
      <c r="A312" s="46" t="s">
        <v>11</v>
      </c>
      <c r="B312" s="91">
        <v>18269.36</v>
      </c>
      <c r="C312" s="92">
        <v>780.89</v>
      </c>
      <c r="D312" s="91">
        <v>18442.71</v>
      </c>
      <c r="E312" s="92">
        <v>708.13</v>
      </c>
      <c r="F312" s="91">
        <v>18617.71</v>
      </c>
      <c r="G312" s="92">
        <v>732.53</v>
      </c>
      <c r="H312" s="91">
        <v>18794.37</v>
      </c>
      <c r="I312" s="92">
        <v>684.73</v>
      </c>
      <c r="J312" s="91">
        <v>18972.71</v>
      </c>
      <c r="K312" s="92">
        <v>682.04</v>
      </c>
      <c r="L312" s="91">
        <v>19152.74</v>
      </c>
      <c r="M312" s="92">
        <v>634.82</v>
      </c>
      <c r="N312" s="61">
        <v>112249.6</v>
      </c>
      <c r="O312" s="60">
        <v>4223.14</v>
      </c>
      <c r="P312" s="91">
        <v>19334.47</v>
      </c>
      <c r="Q312" s="92">
        <v>629.36</v>
      </c>
      <c r="R312" s="91">
        <v>19517.93</v>
      </c>
      <c r="S312" s="92">
        <v>602.18</v>
      </c>
      <c r="T312" s="91">
        <v>19703.14</v>
      </c>
      <c r="U312" s="92">
        <v>555.9</v>
      </c>
      <c r="V312" s="91">
        <v>19890.09</v>
      </c>
      <c r="W312" s="92">
        <v>546.09</v>
      </c>
      <c r="X312" s="91">
        <v>20078.83</v>
      </c>
      <c r="Y312" s="92">
        <v>500.48</v>
      </c>
      <c r="Z312" s="91">
        <v>20269.35</v>
      </c>
      <c r="AA312" s="92">
        <v>487.64</v>
      </c>
      <c r="AB312" s="61">
        <v>231043.41</v>
      </c>
      <c r="AC312" s="60">
        <v>7544.79</v>
      </c>
      <c r="AE312" s="419">
        <v>231043.41</v>
      </c>
      <c r="AF312" s="419">
        <v>7544.79</v>
      </c>
      <c r="AG312" s="967">
        <v>0</v>
      </c>
      <c r="AH312" s="967">
        <v>0</v>
      </c>
    </row>
    <row r="313" spans="1:34" ht="12.75" hidden="1">
      <c r="A313" s="736" t="s">
        <v>254</v>
      </c>
      <c r="B313" s="44">
        <v>56309.17</v>
      </c>
      <c r="C313" s="43">
        <v>51673.59</v>
      </c>
      <c r="D313" s="44">
        <v>56309.17</v>
      </c>
      <c r="E313" s="43">
        <v>48071.38</v>
      </c>
      <c r="F313" s="44">
        <v>56309.17</v>
      </c>
      <c r="G313" s="43">
        <v>51099.7</v>
      </c>
      <c r="H313" s="44">
        <v>56309.17</v>
      </c>
      <c r="I313" s="43">
        <v>49173.63</v>
      </c>
      <c r="J313" s="44">
        <v>56309.17</v>
      </c>
      <c r="K313" s="43">
        <v>50525.81</v>
      </c>
      <c r="L313" s="44">
        <v>56309.17</v>
      </c>
      <c r="M313" s="43">
        <v>48618.25</v>
      </c>
      <c r="N313" s="44">
        <v>337855.02</v>
      </c>
      <c r="O313" s="43">
        <v>299162.36</v>
      </c>
      <c r="P313" s="44">
        <v>56309.17</v>
      </c>
      <c r="Q313" s="43">
        <v>49951.92</v>
      </c>
      <c r="R313" s="44">
        <v>56309.17</v>
      </c>
      <c r="S313" s="43">
        <v>49664.97</v>
      </c>
      <c r="T313" s="44">
        <v>56309.17</v>
      </c>
      <c r="U313" s="43">
        <v>47785.19</v>
      </c>
      <c r="V313" s="44">
        <v>56309.17</v>
      </c>
      <c r="W313" s="43">
        <v>49091.08</v>
      </c>
      <c r="X313" s="44">
        <v>56309.17</v>
      </c>
      <c r="Y313" s="43">
        <v>47229.81</v>
      </c>
      <c r="Z313" s="44">
        <v>56309.17</v>
      </c>
      <c r="AA313" s="43">
        <v>48517.19</v>
      </c>
      <c r="AB313" s="44">
        <v>675710.04</v>
      </c>
      <c r="AC313" s="43">
        <v>591402.52</v>
      </c>
      <c r="AE313" s="419">
        <v>675710.04</v>
      </c>
      <c r="AF313" s="419">
        <v>591402.52</v>
      </c>
      <c r="AG313" s="967">
        <v>0</v>
      </c>
      <c r="AH313" s="967">
        <v>0</v>
      </c>
    </row>
    <row r="314" spans="1:34" ht="12.75" hidden="1">
      <c r="A314" s="739" t="s">
        <v>37</v>
      </c>
      <c r="B314" s="596">
        <v>56309.17</v>
      </c>
      <c r="C314" s="597">
        <v>51673.59</v>
      </c>
      <c r="D314" s="596">
        <v>56309.17</v>
      </c>
      <c r="E314" s="597">
        <v>48071.38</v>
      </c>
      <c r="F314" s="596">
        <v>56309.17</v>
      </c>
      <c r="G314" s="597">
        <v>51099.7</v>
      </c>
      <c r="H314" s="596">
        <v>56309.17</v>
      </c>
      <c r="I314" s="597">
        <v>49173.63</v>
      </c>
      <c r="J314" s="596">
        <v>56309.17</v>
      </c>
      <c r="K314" s="597">
        <v>50525.81</v>
      </c>
      <c r="L314" s="596">
        <v>56309.17</v>
      </c>
      <c r="M314" s="597">
        <v>48618.25</v>
      </c>
      <c r="N314" s="598">
        <v>337855.02</v>
      </c>
      <c r="O314" s="94">
        <v>299162.36</v>
      </c>
      <c r="P314" s="596">
        <v>56309.17</v>
      </c>
      <c r="Q314" s="597">
        <v>49951.92</v>
      </c>
      <c r="R314" s="596">
        <v>56309.17</v>
      </c>
      <c r="S314" s="597">
        <v>49664.97</v>
      </c>
      <c r="T314" s="596">
        <v>56309.17</v>
      </c>
      <c r="U314" s="597">
        <v>47785.19</v>
      </c>
      <c r="V314" s="596">
        <v>56309.17</v>
      </c>
      <c r="W314" s="597">
        <v>49091.08</v>
      </c>
      <c r="X314" s="596">
        <v>56309.17</v>
      </c>
      <c r="Y314" s="597">
        <v>47229.81</v>
      </c>
      <c r="Z314" s="596">
        <v>56309.17</v>
      </c>
      <c r="AA314" s="597">
        <v>48517.19</v>
      </c>
      <c r="AB314" s="598">
        <v>675710.04</v>
      </c>
      <c r="AC314" s="94">
        <v>591402.52</v>
      </c>
      <c r="AE314" s="419">
        <v>675710.04</v>
      </c>
      <c r="AF314" s="419">
        <v>591402.52</v>
      </c>
      <c r="AG314" s="967">
        <v>0</v>
      </c>
      <c r="AH314" s="967">
        <v>0</v>
      </c>
    </row>
    <row r="315" spans="1:34" ht="12.75" hidden="1">
      <c r="A315" s="739" t="s">
        <v>8</v>
      </c>
      <c r="B315" s="596"/>
      <c r="C315" s="597"/>
      <c r="D315" s="596"/>
      <c r="E315" s="597"/>
      <c r="F315" s="596"/>
      <c r="G315" s="597"/>
      <c r="H315" s="596"/>
      <c r="I315" s="597"/>
      <c r="J315" s="596"/>
      <c r="K315" s="597"/>
      <c r="L315" s="596"/>
      <c r="M315" s="597"/>
      <c r="N315" s="598">
        <v>0</v>
      </c>
      <c r="O315" s="94">
        <v>0</v>
      </c>
      <c r="P315" s="596"/>
      <c r="Q315" s="597"/>
      <c r="R315" s="596"/>
      <c r="S315" s="597"/>
      <c r="T315" s="596"/>
      <c r="U315" s="597"/>
      <c r="V315" s="596"/>
      <c r="W315" s="597"/>
      <c r="X315" s="596"/>
      <c r="Y315" s="597"/>
      <c r="Z315" s="596"/>
      <c r="AA315" s="597"/>
      <c r="AB315" s="598">
        <v>0</v>
      </c>
      <c r="AC315" s="94">
        <v>0</v>
      </c>
      <c r="AE315" s="419">
        <v>0</v>
      </c>
      <c r="AF315" s="419">
        <v>0</v>
      </c>
      <c r="AG315" s="967">
        <v>0</v>
      </c>
      <c r="AH315" s="967">
        <v>0</v>
      </c>
    </row>
    <row r="316" spans="1:34" ht="12.75" hidden="1">
      <c r="A316" s="739" t="s">
        <v>11</v>
      </c>
      <c r="B316" s="596"/>
      <c r="C316" s="597"/>
      <c r="D316" s="596"/>
      <c r="E316" s="597"/>
      <c r="F316" s="596"/>
      <c r="G316" s="597"/>
      <c r="H316" s="596"/>
      <c r="I316" s="597"/>
      <c r="J316" s="596"/>
      <c r="K316" s="597"/>
      <c r="L316" s="596"/>
      <c r="M316" s="597"/>
      <c r="N316" s="598">
        <v>0</v>
      </c>
      <c r="O316" s="94">
        <v>0</v>
      </c>
      <c r="P316" s="596"/>
      <c r="Q316" s="597"/>
      <c r="R316" s="596"/>
      <c r="S316" s="597"/>
      <c r="T316" s="596"/>
      <c r="U316" s="597"/>
      <c r="V316" s="596"/>
      <c r="W316" s="597"/>
      <c r="X316" s="596"/>
      <c r="Y316" s="597"/>
      <c r="Z316" s="596"/>
      <c r="AA316" s="597"/>
      <c r="AB316" s="598">
        <v>0</v>
      </c>
      <c r="AC316" s="94">
        <v>0</v>
      </c>
      <c r="AE316" s="419">
        <v>0</v>
      </c>
      <c r="AF316" s="419">
        <v>0</v>
      </c>
      <c r="AG316" s="967">
        <v>0</v>
      </c>
      <c r="AH316" s="967">
        <v>0</v>
      </c>
    </row>
    <row r="317" spans="1:34" ht="12.75" hidden="1">
      <c r="A317" s="660" t="s">
        <v>493</v>
      </c>
      <c r="B317" s="44">
        <v>9836</v>
      </c>
      <c r="C317" s="43">
        <v>0</v>
      </c>
      <c r="D317" s="44">
        <v>9836</v>
      </c>
      <c r="E317" s="43">
        <v>0</v>
      </c>
      <c r="F317" s="44">
        <v>9836</v>
      </c>
      <c r="G317" s="43">
        <v>0</v>
      </c>
      <c r="H317" s="44">
        <v>9836</v>
      </c>
      <c r="I317" s="43">
        <v>0</v>
      </c>
      <c r="J317" s="44">
        <v>9836</v>
      </c>
      <c r="K317" s="43">
        <v>0</v>
      </c>
      <c r="L317" s="44">
        <v>9836</v>
      </c>
      <c r="M317" s="43">
        <v>0</v>
      </c>
      <c r="N317" s="44">
        <v>59016</v>
      </c>
      <c r="O317" s="43">
        <v>0</v>
      </c>
      <c r="P317" s="44">
        <v>9836</v>
      </c>
      <c r="Q317" s="43">
        <v>0</v>
      </c>
      <c r="R317" s="44">
        <v>9836</v>
      </c>
      <c r="S317" s="43">
        <v>0</v>
      </c>
      <c r="T317" s="44">
        <v>9836</v>
      </c>
      <c r="U317" s="43">
        <v>0</v>
      </c>
      <c r="V317" s="44">
        <v>9836</v>
      </c>
      <c r="W317" s="43">
        <v>0</v>
      </c>
      <c r="X317" s="44">
        <v>9836</v>
      </c>
      <c r="Y317" s="43">
        <v>0</v>
      </c>
      <c r="Z317" s="44">
        <v>9836</v>
      </c>
      <c r="AA317" s="43">
        <v>0</v>
      </c>
      <c r="AB317" s="44">
        <v>118032</v>
      </c>
      <c r="AC317" s="43">
        <v>0</v>
      </c>
      <c r="AE317" s="419">
        <v>118032</v>
      </c>
      <c r="AF317" s="419">
        <v>0</v>
      </c>
      <c r="AG317" s="967">
        <v>0</v>
      </c>
      <c r="AH317" s="967">
        <v>0</v>
      </c>
    </row>
    <row r="318" spans="1:34" s="1" customFormat="1" ht="13.5" hidden="1" thickBot="1">
      <c r="A318" s="439" t="s">
        <v>342</v>
      </c>
      <c r="B318" s="897">
        <v>9836</v>
      </c>
      <c r="C318" s="898"/>
      <c r="D318" s="897">
        <v>9836</v>
      </c>
      <c r="E318" s="898"/>
      <c r="F318" s="897">
        <v>9836</v>
      </c>
      <c r="G318" s="898"/>
      <c r="H318" s="897">
        <v>9836</v>
      </c>
      <c r="I318" s="898"/>
      <c r="J318" s="897">
        <v>9836</v>
      </c>
      <c r="K318" s="898"/>
      <c r="L318" s="897">
        <v>9836</v>
      </c>
      <c r="M318" s="898"/>
      <c r="N318" s="899">
        <v>59016</v>
      </c>
      <c r="O318" s="900">
        <v>0</v>
      </c>
      <c r="P318" s="897">
        <v>9836</v>
      </c>
      <c r="Q318" s="898"/>
      <c r="R318" s="897">
        <v>9836</v>
      </c>
      <c r="S318" s="898"/>
      <c r="T318" s="897">
        <v>9836</v>
      </c>
      <c r="U318" s="898"/>
      <c r="V318" s="897">
        <v>9836</v>
      </c>
      <c r="W318" s="898"/>
      <c r="X318" s="897">
        <v>9836</v>
      </c>
      <c r="Y318" s="898"/>
      <c r="Z318" s="897">
        <v>9836</v>
      </c>
      <c r="AA318" s="898"/>
      <c r="AB318" s="899">
        <v>118032</v>
      </c>
      <c r="AC318" s="900">
        <v>0</v>
      </c>
      <c r="AE318" s="419">
        <v>118032</v>
      </c>
      <c r="AF318" s="419">
        <v>0</v>
      </c>
      <c r="AG318" s="967">
        <v>0</v>
      </c>
      <c r="AH318" s="967">
        <v>0</v>
      </c>
    </row>
    <row r="319" spans="1:34" s="1" customFormat="1" ht="13.5" hidden="1" thickBot="1">
      <c r="A319" s="924" t="s">
        <v>494</v>
      </c>
      <c r="B319" s="922">
        <v>378402.48</v>
      </c>
      <c r="C319" s="907">
        <v>65020.43</v>
      </c>
      <c r="D319" s="906">
        <v>381365.42</v>
      </c>
      <c r="E319" s="907">
        <v>60174.7</v>
      </c>
      <c r="F319" s="906">
        <v>384356.48</v>
      </c>
      <c r="G319" s="907">
        <v>63619.98</v>
      </c>
      <c r="H319" s="906">
        <v>387375.92</v>
      </c>
      <c r="I319" s="907">
        <v>60876.95</v>
      </c>
      <c r="J319" s="906">
        <v>390424.01</v>
      </c>
      <c r="K319" s="907">
        <v>62183.16</v>
      </c>
      <c r="L319" s="906">
        <v>393501.03</v>
      </c>
      <c r="M319" s="907">
        <v>59468.49</v>
      </c>
      <c r="N319" s="906">
        <v>2315425.34</v>
      </c>
      <c r="O319" s="907">
        <v>371343.71</v>
      </c>
      <c r="P319" s="906">
        <v>396607.24</v>
      </c>
      <c r="Q319" s="907">
        <v>60708.89</v>
      </c>
      <c r="R319" s="906">
        <v>399742.92</v>
      </c>
      <c r="S319" s="907">
        <v>59957.35</v>
      </c>
      <c r="T319" s="906">
        <v>402908.37</v>
      </c>
      <c r="U319" s="907">
        <v>57286.49</v>
      </c>
      <c r="V319" s="906">
        <v>406103.83</v>
      </c>
      <c r="W319" s="907">
        <v>58424.78</v>
      </c>
      <c r="X319" s="906">
        <v>409329.64</v>
      </c>
      <c r="Y319" s="907">
        <v>55783.99</v>
      </c>
      <c r="Z319" s="906">
        <v>412586.04</v>
      </c>
      <c r="AA319" s="907">
        <v>56851.91</v>
      </c>
      <c r="AB319" s="906">
        <v>4742703.38</v>
      </c>
      <c r="AC319" s="907">
        <v>720357.12</v>
      </c>
      <c r="AE319" s="419">
        <v>4742703.38</v>
      </c>
      <c r="AF319" s="419">
        <v>720357.12</v>
      </c>
      <c r="AG319" s="967">
        <v>0</v>
      </c>
      <c r="AH319" s="967">
        <v>0</v>
      </c>
    </row>
    <row r="320" spans="1:34" ht="13.5" hidden="1" thickBot="1">
      <c r="A320" s="905" t="s">
        <v>499</v>
      </c>
      <c r="B320" s="906">
        <v>1579577.65</v>
      </c>
      <c r="C320" s="907">
        <v>211925.7</v>
      </c>
      <c r="D320" s="906">
        <v>1582540.14</v>
      </c>
      <c r="E320" s="907">
        <v>195693.67</v>
      </c>
      <c r="F320" s="906">
        <v>1585531.65</v>
      </c>
      <c r="G320" s="907">
        <v>206444.54</v>
      </c>
      <c r="H320" s="906">
        <v>1588550.64</v>
      </c>
      <c r="I320" s="907">
        <v>197119.71</v>
      </c>
      <c r="J320" s="906">
        <v>1591599.18</v>
      </c>
      <c r="K320" s="907">
        <v>200927.02</v>
      </c>
      <c r="L320" s="906">
        <v>1594675.75</v>
      </c>
      <c r="M320" s="907">
        <v>191762.3</v>
      </c>
      <c r="N320" s="906">
        <v>9522475.009999998</v>
      </c>
      <c r="O320" s="907">
        <v>1203872.94</v>
      </c>
      <c r="P320" s="906">
        <v>1597782.41</v>
      </c>
      <c r="Q320" s="907">
        <v>195372.14</v>
      </c>
      <c r="R320" s="906">
        <v>1600917.64</v>
      </c>
      <c r="S320" s="907">
        <v>192580.38</v>
      </c>
      <c r="T320" s="906">
        <v>1604083.54</v>
      </c>
      <c r="U320" s="907">
        <v>183656.57</v>
      </c>
      <c r="V320" s="906">
        <v>1607278.55</v>
      </c>
      <c r="W320" s="907">
        <v>186967.11</v>
      </c>
      <c r="X320" s="906">
        <v>1610504.81</v>
      </c>
      <c r="Y320" s="907">
        <v>178205.05</v>
      </c>
      <c r="Z320" s="906">
        <v>1613760.76</v>
      </c>
      <c r="AA320" s="907">
        <v>181313.36</v>
      </c>
      <c r="AB320" s="906">
        <v>19156802.720000003</v>
      </c>
      <c r="AC320" s="907">
        <v>2321967.55</v>
      </c>
      <c r="AD320" s="1"/>
      <c r="AE320" s="419">
        <v>19156802.720000003</v>
      </c>
      <c r="AF320" s="419">
        <v>2321967.55</v>
      </c>
      <c r="AG320" s="967">
        <v>0</v>
      </c>
      <c r="AH320" s="967">
        <v>0</v>
      </c>
    </row>
    <row r="321" spans="31:34" ht="13.5" hidden="1" thickBot="1">
      <c r="AE321" s="419">
        <v>0</v>
      </c>
      <c r="AF321" s="419">
        <v>0</v>
      </c>
      <c r="AG321" s="967">
        <v>0</v>
      </c>
      <c r="AH321" s="967">
        <v>0</v>
      </c>
    </row>
    <row r="322" spans="1:34" ht="12.75" hidden="1">
      <c r="A322" s="926" t="s">
        <v>253</v>
      </c>
      <c r="B322" s="927">
        <v>631468.59</v>
      </c>
      <c r="C322" s="928">
        <v>98146.93</v>
      </c>
      <c r="D322" s="927">
        <v>502054.19</v>
      </c>
      <c r="E322" s="928">
        <v>91671.28</v>
      </c>
      <c r="F322" s="927">
        <v>508066.29</v>
      </c>
      <c r="G322" s="928">
        <v>82447.74</v>
      </c>
      <c r="H322" s="927">
        <v>514161.11</v>
      </c>
      <c r="I322" s="928">
        <v>76936.82</v>
      </c>
      <c r="J322" s="927">
        <v>520339.8</v>
      </c>
      <c r="K322" s="928">
        <v>70271.54</v>
      </c>
      <c r="L322" s="927">
        <v>526603.54</v>
      </c>
      <c r="M322" s="928">
        <v>64494.39</v>
      </c>
      <c r="N322" s="927">
        <v>3202693.52</v>
      </c>
      <c r="O322" s="928">
        <v>483968.7</v>
      </c>
      <c r="P322" s="927">
        <v>532953.49</v>
      </c>
      <c r="Q322" s="928">
        <v>56214.32</v>
      </c>
      <c r="R322" s="927">
        <v>539390.86</v>
      </c>
      <c r="S322" s="928">
        <v>51123.17</v>
      </c>
      <c r="T322" s="927">
        <v>545916.83</v>
      </c>
      <c r="U322" s="928">
        <v>42310.26</v>
      </c>
      <c r="V322" s="927">
        <v>552532.66</v>
      </c>
      <c r="W322" s="928">
        <v>35645.77</v>
      </c>
      <c r="X322" s="927">
        <v>559239.58</v>
      </c>
      <c r="Y322" s="928">
        <v>29263.23</v>
      </c>
      <c r="Z322" s="927">
        <v>270039.28</v>
      </c>
      <c r="AA322" s="928">
        <v>20777.13</v>
      </c>
      <c r="AB322" s="927">
        <v>6202766.22</v>
      </c>
      <c r="AC322" s="928">
        <v>719302.58</v>
      </c>
      <c r="AE322" s="419">
        <v>6202766.22</v>
      </c>
      <c r="AF322" s="419">
        <v>719302.58</v>
      </c>
      <c r="AG322" s="967">
        <v>0</v>
      </c>
      <c r="AH322" s="967">
        <v>0</v>
      </c>
    </row>
    <row r="323" spans="1:34" ht="12.75" hidden="1">
      <c r="A323" s="738" t="s">
        <v>486</v>
      </c>
      <c r="B323" s="929">
        <v>569151.93</v>
      </c>
      <c r="C323" s="930">
        <v>81116.56</v>
      </c>
      <c r="D323" s="929">
        <v>439737.53</v>
      </c>
      <c r="E323" s="930">
        <v>73473.11</v>
      </c>
      <c r="F323" s="929">
        <v>445749.63</v>
      </c>
      <c r="G323" s="930">
        <v>67461.01</v>
      </c>
      <c r="H323" s="929">
        <v>451844.45</v>
      </c>
      <c r="I323" s="930">
        <v>61366.19</v>
      </c>
      <c r="J323" s="929">
        <v>458023.14</v>
      </c>
      <c r="K323" s="930">
        <v>55187.5</v>
      </c>
      <c r="L323" s="929">
        <v>464286.88</v>
      </c>
      <c r="M323" s="930">
        <v>48923.76</v>
      </c>
      <c r="N323" s="929">
        <v>2828793.56</v>
      </c>
      <c r="O323" s="930">
        <v>387528.13</v>
      </c>
      <c r="P323" s="929">
        <v>470636.83</v>
      </c>
      <c r="Q323" s="930">
        <v>42573.8</v>
      </c>
      <c r="R323" s="929">
        <v>477074.2</v>
      </c>
      <c r="S323" s="930">
        <v>36136.44</v>
      </c>
      <c r="T323" s="929">
        <v>483600.17</v>
      </c>
      <c r="U323" s="930">
        <v>29610.47</v>
      </c>
      <c r="V323" s="929">
        <v>490216</v>
      </c>
      <c r="W323" s="930">
        <v>22994.64</v>
      </c>
      <c r="X323" s="929">
        <v>496922.92</v>
      </c>
      <c r="Y323" s="930">
        <v>16287.71</v>
      </c>
      <c r="Z323" s="929">
        <v>207722.62</v>
      </c>
      <c r="AA323" s="930">
        <v>9488.43</v>
      </c>
      <c r="AB323" s="929">
        <v>5454966.3</v>
      </c>
      <c r="AC323" s="930">
        <v>544619.62</v>
      </c>
      <c r="AE323" s="419">
        <v>5454966.3</v>
      </c>
      <c r="AF323" s="419">
        <v>544619.62</v>
      </c>
      <c r="AG323" s="967">
        <v>0</v>
      </c>
      <c r="AH323" s="967">
        <v>0</v>
      </c>
    </row>
    <row r="324" spans="1:34" ht="12.75" hidden="1">
      <c r="A324" s="925" t="s">
        <v>250</v>
      </c>
      <c r="B324" s="77">
        <v>176342.63</v>
      </c>
      <c r="C324" s="78">
        <v>40868.42</v>
      </c>
      <c r="D324" s="77">
        <v>178987.77</v>
      </c>
      <c r="E324" s="78">
        <v>38223.28</v>
      </c>
      <c r="F324" s="77">
        <v>181672.59</v>
      </c>
      <c r="G324" s="78">
        <v>35538.46</v>
      </c>
      <c r="H324" s="77">
        <v>184397.68</v>
      </c>
      <c r="I324" s="78">
        <v>32813.37</v>
      </c>
      <c r="J324" s="77">
        <v>187163.64</v>
      </c>
      <c r="K324" s="78">
        <v>30047.41</v>
      </c>
      <c r="L324" s="77">
        <v>189971.1</v>
      </c>
      <c r="M324" s="78">
        <v>27239.95</v>
      </c>
      <c r="N324" s="83">
        <v>1098535.41</v>
      </c>
      <c r="O324" s="84">
        <v>204730.89</v>
      </c>
      <c r="P324" s="77">
        <v>192820.67</v>
      </c>
      <c r="Q324" s="78">
        <v>24390.38</v>
      </c>
      <c r="R324" s="77">
        <v>195712.98</v>
      </c>
      <c r="S324" s="78">
        <v>21498.07</v>
      </c>
      <c r="T324" s="77">
        <v>198648.67</v>
      </c>
      <c r="U324" s="78">
        <v>18562.38</v>
      </c>
      <c r="V324" s="77">
        <v>201628.4</v>
      </c>
      <c r="W324" s="78">
        <v>15582.65</v>
      </c>
      <c r="X324" s="77">
        <v>204652.82</v>
      </c>
      <c r="Y324" s="78">
        <v>12558.22</v>
      </c>
      <c r="Z324" s="77">
        <v>207722.62</v>
      </c>
      <c r="AA324" s="78">
        <v>9488.43</v>
      </c>
      <c r="AB324" s="83">
        <v>2299721.57</v>
      </c>
      <c r="AC324" s="84">
        <v>306811.02</v>
      </c>
      <c r="AE324" s="419">
        <v>2299721.57</v>
      </c>
      <c r="AF324" s="419">
        <v>306811.02</v>
      </c>
      <c r="AG324" s="967">
        <v>0</v>
      </c>
      <c r="AH324" s="967">
        <v>0</v>
      </c>
    </row>
    <row r="325" spans="1:34" ht="12.75" hidden="1">
      <c r="A325" s="46" t="s">
        <v>229</v>
      </c>
      <c r="B325" s="91">
        <v>257464.41</v>
      </c>
      <c r="C325" s="92">
        <v>38535.18</v>
      </c>
      <c r="D325" s="91">
        <v>260749.76</v>
      </c>
      <c r="E325" s="92">
        <v>35249.83</v>
      </c>
      <c r="F325" s="91">
        <v>264077.04</v>
      </c>
      <c r="G325" s="92">
        <v>31922.55</v>
      </c>
      <c r="H325" s="91">
        <v>267446.77</v>
      </c>
      <c r="I325" s="92">
        <v>28552.82</v>
      </c>
      <c r="J325" s="91">
        <v>270859.5</v>
      </c>
      <c r="K325" s="92">
        <v>25140.09</v>
      </c>
      <c r="L325" s="91">
        <v>274315.78</v>
      </c>
      <c r="M325" s="92">
        <v>21683.81</v>
      </c>
      <c r="N325" s="598">
        <v>1594913.26</v>
      </c>
      <c r="O325" s="94">
        <v>181084.28</v>
      </c>
      <c r="P325" s="91">
        <v>277816.16</v>
      </c>
      <c r="Q325" s="92">
        <v>18183.42</v>
      </c>
      <c r="R325" s="91">
        <v>281361.22</v>
      </c>
      <c r="S325" s="92">
        <v>14638.37</v>
      </c>
      <c r="T325" s="91">
        <v>284951.5</v>
      </c>
      <c r="U325" s="92">
        <v>11048.09</v>
      </c>
      <c r="V325" s="91">
        <v>288587.6</v>
      </c>
      <c r="W325" s="92">
        <v>7411.99</v>
      </c>
      <c r="X325" s="91">
        <v>292270.1</v>
      </c>
      <c r="Y325" s="92">
        <v>3729.49</v>
      </c>
      <c r="Z325" s="89"/>
      <c r="AA325" s="90"/>
      <c r="AB325" s="61">
        <v>3019899.84</v>
      </c>
      <c r="AC325" s="60">
        <v>236095.64</v>
      </c>
      <c r="AE325" s="419">
        <v>3019899.84</v>
      </c>
      <c r="AF325" s="419">
        <v>236095.64</v>
      </c>
      <c r="AG325" s="967">
        <v>0</v>
      </c>
      <c r="AH325" s="967">
        <v>0</v>
      </c>
    </row>
    <row r="326" spans="1:34" ht="12.75" hidden="1">
      <c r="A326" s="939" t="s">
        <v>10</v>
      </c>
      <c r="B326" s="940">
        <v>135344.89</v>
      </c>
      <c r="C326" s="941">
        <v>1712.96</v>
      </c>
      <c r="D326" s="942"/>
      <c r="E326" s="943"/>
      <c r="F326" s="942"/>
      <c r="G326" s="943"/>
      <c r="H326" s="942"/>
      <c r="I326" s="943"/>
      <c r="J326" s="942"/>
      <c r="K326" s="943"/>
      <c r="L326" s="942"/>
      <c r="M326" s="943"/>
      <c r="N326" s="944">
        <v>135344.89</v>
      </c>
      <c r="O326" s="945">
        <v>1712.96</v>
      </c>
      <c r="P326" s="942"/>
      <c r="Q326" s="943"/>
      <c r="R326" s="942"/>
      <c r="S326" s="943"/>
      <c r="T326" s="942"/>
      <c r="U326" s="943"/>
      <c r="V326" s="942"/>
      <c r="W326" s="943"/>
      <c r="X326" s="942"/>
      <c r="Y326" s="943"/>
      <c r="Z326" s="942"/>
      <c r="AA326" s="943"/>
      <c r="AB326" s="944">
        <v>135344.89</v>
      </c>
      <c r="AC326" s="945">
        <v>1712.96</v>
      </c>
      <c r="AE326" s="419">
        <v>135344.89</v>
      </c>
      <c r="AF326" s="419">
        <v>1712.96</v>
      </c>
      <c r="AG326" s="967">
        <v>0</v>
      </c>
      <c r="AH326" s="967">
        <v>0</v>
      </c>
    </row>
    <row r="327" spans="1:34" ht="12.75" hidden="1">
      <c r="A327" s="738" t="s">
        <v>498</v>
      </c>
      <c r="B327" s="929">
        <v>62316.66</v>
      </c>
      <c r="C327" s="930">
        <v>17030.37</v>
      </c>
      <c r="D327" s="929">
        <v>62316.66</v>
      </c>
      <c r="E327" s="930">
        <v>18198.17</v>
      </c>
      <c r="F327" s="929">
        <v>62316.66</v>
      </c>
      <c r="G327" s="930">
        <v>14986.73</v>
      </c>
      <c r="H327" s="929">
        <v>62316.66</v>
      </c>
      <c r="I327" s="930">
        <v>15570.63</v>
      </c>
      <c r="J327" s="929">
        <v>62316.66</v>
      </c>
      <c r="K327" s="930">
        <v>15084.04</v>
      </c>
      <c r="L327" s="929">
        <v>62316.66</v>
      </c>
      <c r="M327" s="930">
        <v>15570.63</v>
      </c>
      <c r="N327" s="929">
        <v>373899.96</v>
      </c>
      <c r="O327" s="930">
        <v>96440.57</v>
      </c>
      <c r="P327" s="929">
        <v>62316.66</v>
      </c>
      <c r="Q327" s="930">
        <v>13640.52</v>
      </c>
      <c r="R327" s="929">
        <v>62316.66</v>
      </c>
      <c r="S327" s="930">
        <v>14986.73</v>
      </c>
      <c r="T327" s="929">
        <v>62316.66</v>
      </c>
      <c r="U327" s="930">
        <v>12699.79</v>
      </c>
      <c r="V327" s="929">
        <v>62316.66</v>
      </c>
      <c r="W327" s="930">
        <v>12651.13</v>
      </c>
      <c r="X327" s="929">
        <v>62316.66</v>
      </c>
      <c r="Y327" s="930">
        <v>12975.52</v>
      </c>
      <c r="Z327" s="929">
        <v>62316.66</v>
      </c>
      <c r="AA327" s="930">
        <v>11288.7</v>
      </c>
      <c r="AB327" s="929">
        <v>747799.92</v>
      </c>
      <c r="AC327" s="930">
        <v>174682.96</v>
      </c>
      <c r="AE327" s="419">
        <v>747799.92</v>
      </c>
      <c r="AF327" s="419">
        <v>174682.96</v>
      </c>
      <c r="AG327" s="967">
        <v>0</v>
      </c>
      <c r="AH327" s="967">
        <v>0</v>
      </c>
    </row>
    <row r="328" spans="1:34" ht="12.75" hidden="1">
      <c r="A328" s="938" t="s">
        <v>1</v>
      </c>
      <c r="B328" s="77"/>
      <c r="C328" s="78"/>
      <c r="D328" s="77"/>
      <c r="E328" s="78"/>
      <c r="F328" s="77"/>
      <c r="G328" s="78"/>
      <c r="H328" s="77"/>
      <c r="I328" s="78"/>
      <c r="J328" s="77"/>
      <c r="K328" s="78"/>
      <c r="L328" s="77"/>
      <c r="M328" s="78"/>
      <c r="N328" s="83">
        <v>0</v>
      </c>
      <c r="O328" s="84">
        <v>0</v>
      </c>
      <c r="P328" s="77"/>
      <c r="Q328" s="78"/>
      <c r="R328" s="77"/>
      <c r="S328" s="78"/>
      <c r="T328" s="77"/>
      <c r="U328" s="78"/>
      <c r="V328" s="77"/>
      <c r="W328" s="78"/>
      <c r="X328" s="77"/>
      <c r="Y328" s="78"/>
      <c r="Z328" s="77"/>
      <c r="AA328" s="78"/>
      <c r="AB328" s="83">
        <v>0</v>
      </c>
      <c r="AC328" s="84">
        <v>0</v>
      </c>
      <c r="AE328" s="419">
        <v>0</v>
      </c>
      <c r="AF328" s="419">
        <v>0</v>
      </c>
      <c r="AG328" s="967">
        <v>0</v>
      </c>
      <c r="AH328" s="967">
        <v>0</v>
      </c>
    </row>
    <row r="329" spans="1:34" ht="12.75" hidden="1">
      <c r="A329" s="861" t="s">
        <v>15</v>
      </c>
      <c r="B329" s="596"/>
      <c r="C329" s="597"/>
      <c r="D329" s="596"/>
      <c r="E329" s="597"/>
      <c r="F329" s="596"/>
      <c r="G329" s="597"/>
      <c r="H329" s="596"/>
      <c r="I329" s="597"/>
      <c r="J329" s="596"/>
      <c r="K329" s="597"/>
      <c r="L329" s="596"/>
      <c r="M329" s="597"/>
      <c r="N329" s="598">
        <v>0</v>
      </c>
      <c r="O329" s="94">
        <v>0</v>
      </c>
      <c r="P329" s="596"/>
      <c r="Q329" s="597"/>
      <c r="R329" s="596"/>
      <c r="S329" s="597"/>
      <c r="T329" s="596"/>
      <c r="U329" s="597"/>
      <c r="V329" s="596"/>
      <c r="W329" s="597"/>
      <c r="X329" s="596"/>
      <c r="Y329" s="597"/>
      <c r="Z329" s="596"/>
      <c r="AA329" s="597"/>
      <c r="AB329" s="598">
        <v>0</v>
      </c>
      <c r="AC329" s="94">
        <v>0</v>
      </c>
      <c r="AE329" s="419">
        <v>0</v>
      </c>
      <c r="AF329" s="419">
        <v>0</v>
      </c>
      <c r="AG329" s="967">
        <v>0</v>
      </c>
      <c r="AH329" s="967">
        <v>0</v>
      </c>
    </row>
    <row r="330" spans="1:34" ht="12.75" hidden="1">
      <c r="A330" s="861" t="s">
        <v>13</v>
      </c>
      <c r="B330" s="596"/>
      <c r="C330" s="597"/>
      <c r="D330" s="596"/>
      <c r="E330" s="597"/>
      <c r="F330" s="596"/>
      <c r="G330" s="597"/>
      <c r="H330" s="596"/>
      <c r="I330" s="597"/>
      <c r="J330" s="596"/>
      <c r="K330" s="597"/>
      <c r="L330" s="596"/>
      <c r="M330" s="597"/>
      <c r="N330" s="598">
        <v>0</v>
      </c>
      <c r="O330" s="94">
        <v>0</v>
      </c>
      <c r="P330" s="596"/>
      <c r="Q330" s="597"/>
      <c r="R330" s="596"/>
      <c r="S330" s="597"/>
      <c r="T330" s="596"/>
      <c r="U330" s="597"/>
      <c r="V330" s="596"/>
      <c r="W330" s="597"/>
      <c r="X330" s="596"/>
      <c r="Y330" s="597"/>
      <c r="Z330" s="596"/>
      <c r="AA330" s="597"/>
      <c r="AB330" s="598">
        <v>0</v>
      </c>
      <c r="AC330" s="94">
        <v>0</v>
      </c>
      <c r="AE330" s="419">
        <v>0</v>
      </c>
      <c r="AF330" s="419">
        <v>0</v>
      </c>
      <c r="AG330" s="967">
        <v>0</v>
      </c>
      <c r="AH330" s="967">
        <v>0</v>
      </c>
    </row>
    <row r="331" spans="1:34" ht="12.75" hidden="1">
      <c r="A331" s="409" t="s">
        <v>3</v>
      </c>
      <c r="B331" s="596">
        <v>62316.66</v>
      </c>
      <c r="C331" s="597">
        <v>17030.37</v>
      </c>
      <c r="D331" s="596">
        <v>62316.66</v>
      </c>
      <c r="E331" s="597">
        <v>18198.17</v>
      </c>
      <c r="F331" s="596">
        <v>62316.66</v>
      </c>
      <c r="G331" s="597">
        <v>14986.73</v>
      </c>
      <c r="H331" s="596">
        <v>62316.66</v>
      </c>
      <c r="I331" s="597">
        <v>15570.63</v>
      </c>
      <c r="J331" s="596">
        <v>62316.66</v>
      </c>
      <c r="K331" s="597">
        <v>15084.04</v>
      </c>
      <c r="L331" s="596">
        <v>62316.66</v>
      </c>
      <c r="M331" s="597">
        <v>15570.63</v>
      </c>
      <c r="N331" s="598">
        <v>373899.96</v>
      </c>
      <c r="O331" s="94">
        <v>96440.57</v>
      </c>
      <c r="P331" s="596">
        <v>62316.66</v>
      </c>
      <c r="Q331" s="597">
        <v>13640.52</v>
      </c>
      <c r="R331" s="596">
        <v>62316.66</v>
      </c>
      <c r="S331" s="597">
        <v>14986.73</v>
      </c>
      <c r="T331" s="596">
        <v>62316.66</v>
      </c>
      <c r="U331" s="597">
        <v>12699.79</v>
      </c>
      <c r="V331" s="596">
        <v>62316.66</v>
      </c>
      <c r="W331" s="597">
        <v>12651.13</v>
      </c>
      <c r="X331" s="596">
        <v>62316.66</v>
      </c>
      <c r="Y331" s="597">
        <v>12975.52</v>
      </c>
      <c r="Z331" s="596">
        <v>62316.66</v>
      </c>
      <c r="AA331" s="597">
        <v>11288.7</v>
      </c>
      <c r="AB331" s="598">
        <v>747799.92</v>
      </c>
      <c r="AC331" s="94">
        <v>174682.96</v>
      </c>
      <c r="AE331" s="419">
        <v>747799.92</v>
      </c>
      <c r="AF331" s="419">
        <v>174682.96</v>
      </c>
      <c r="AG331" s="967">
        <v>0</v>
      </c>
      <c r="AH331" s="967">
        <v>0</v>
      </c>
    </row>
    <row r="332" spans="1:34" ht="12.75" hidden="1">
      <c r="A332" s="861" t="s">
        <v>7</v>
      </c>
      <c r="B332" s="596"/>
      <c r="C332" s="597"/>
      <c r="D332" s="596"/>
      <c r="E332" s="597"/>
      <c r="F332" s="596"/>
      <c r="G332" s="597"/>
      <c r="H332" s="596"/>
      <c r="I332" s="597"/>
      <c r="J332" s="596"/>
      <c r="K332" s="597"/>
      <c r="L332" s="596"/>
      <c r="M332" s="597"/>
      <c r="N332" s="598">
        <v>0</v>
      </c>
      <c r="O332" s="94">
        <v>0</v>
      </c>
      <c r="P332" s="596"/>
      <c r="Q332" s="597"/>
      <c r="R332" s="596"/>
      <c r="S332" s="597"/>
      <c r="T332" s="596"/>
      <c r="U332" s="597"/>
      <c r="V332" s="596"/>
      <c r="W332" s="597"/>
      <c r="X332" s="596"/>
      <c r="Y332" s="597"/>
      <c r="Z332" s="596"/>
      <c r="AA332" s="597"/>
      <c r="AB332" s="598">
        <v>0</v>
      </c>
      <c r="AC332" s="94">
        <v>0</v>
      </c>
      <c r="AE332" s="419">
        <v>0</v>
      </c>
      <c r="AF332" s="419">
        <v>0</v>
      </c>
      <c r="AG332" s="967">
        <v>0</v>
      </c>
      <c r="AH332" s="967">
        <v>0</v>
      </c>
    </row>
    <row r="333" spans="1:34" ht="13.5" hidden="1" thickBot="1">
      <c r="A333" s="901" t="s">
        <v>4</v>
      </c>
      <c r="B333" s="604"/>
      <c r="C333" s="605"/>
      <c r="D333" s="604"/>
      <c r="E333" s="605"/>
      <c r="F333" s="604"/>
      <c r="G333" s="605"/>
      <c r="H333" s="604"/>
      <c r="I333" s="605"/>
      <c r="J333" s="604"/>
      <c r="K333" s="605"/>
      <c r="L333" s="604"/>
      <c r="M333" s="605"/>
      <c r="N333" s="606">
        <v>0</v>
      </c>
      <c r="O333" s="607">
        <v>0</v>
      </c>
      <c r="P333" s="604"/>
      <c r="Q333" s="605"/>
      <c r="R333" s="604"/>
      <c r="S333" s="605"/>
      <c r="T333" s="604"/>
      <c r="U333" s="605"/>
      <c r="V333" s="604"/>
      <c r="W333" s="605"/>
      <c r="X333" s="604"/>
      <c r="Y333" s="605"/>
      <c r="Z333" s="604"/>
      <c r="AA333" s="605"/>
      <c r="AB333" s="606">
        <v>0</v>
      </c>
      <c r="AC333" s="607">
        <v>0</v>
      </c>
      <c r="AE333" s="419">
        <v>0</v>
      </c>
      <c r="AF333" s="419">
        <v>0</v>
      </c>
      <c r="AG333" s="967">
        <v>0</v>
      </c>
      <c r="AH333" s="967">
        <v>0</v>
      </c>
    </row>
    <row r="334" spans="31:34" ht="13.5" hidden="1" thickBot="1">
      <c r="AE334" s="419">
        <v>0</v>
      </c>
      <c r="AF334" s="419">
        <v>0</v>
      </c>
      <c r="AG334" s="967">
        <v>0</v>
      </c>
      <c r="AH334" s="967">
        <v>0</v>
      </c>
    </row>
    <row r="335" spans="1:34" s="1" customFormat="1" ht="12.75" hidden="1">
      <c r="A335" s="140" t="s">
        <v>314</v>
      </c>
      <c r="B335" s="895">
        <v>2019706.81</v>
      </c>
      <c r="C335" s="896">
        <v>408608.56</v>
      </c>
      <c r="D335" s="895">
        <v>226291.66</v>
      </c>
      <c r="E335" s="896">
        <v>111672.85</v>
      </c>
      <c r="F335" s="895">
        <v>527146.74</v>
      </c>
      <c r="G335" s="896">
        <v>190225.77</v>
      </c>
      <c r="H335" s="895">
        <v>232398.27</v>
      </c>
      <c r="I335" s="896">
        <v>105566.25</v>
      </c>
      <c r="J335" s="895">
        <v>235516.49</v>
      </c>
      <c r="K335" s="896">
        <v>102448.03</v>
      </c>
      <c r="L335" s="895">
        <v>238678.82</v>
      </c>
      <c r="M335" s="896">
        <v>99285.69</v>
      </c>
      <c r="N335" s="895">
        <v>3479738.79</v>
      </c>
      <c r="O335" s="896">
        <v>1017807.15</v>
      </c>
      <c r="P335" s="895">
        <v>2131366.93</v>
      </c>
      <c r="Q335" s="896">
        <v>296948.45</v>
      </c>
      <c r="R335" s="895">
        <v>245138.42</v>
      </c>
      <c r="S335" s="896">
        <v>92826.09</v>
      </c>
      <c r="T335" s="895">
        <v>571292.24</v>
      </c>
      <c r="U335" s="896">
        <v>146080.27</v>
      </c>
      <c r="V335" s="895">
        <v>251782.32</v>
      </c>
      <c r="W335" s="896">
        <v>86182.2</v>
      </c>
      <c r="X335" s="895">
        <v>255175.07</v>
      </c>
      <c r="Y335" s="896">
        <v>82789.44</v>
      </c>
      <c r="Z335" s="895">
        <v>258615.95</v>
      </c>
      <c r="AA335" s="896">
        <v>79348.56</v>
      </c>
      <c r="AB335" s="895">
        <v>7193109.720000001</v>
      </c>
      <c r="AC335" s="896">
        <v>1801982.16</v>
      </c>
      <c r="AE335" s="419">
        <v>7193109.720000001</v>
      </c>
      <c r="AF335" s="419">
        <v>1801982.16</v>
      </c>
      <c r="AG335" s="967">
        <v>0</v>
      </c>
      <c r="AH335" s="967">
        <v>0</v>
      </c>
    </row>
    <row r="336" spans="1:34" s="1" customFormat="1" ht="12.75" hidden="1">
      <c r="A336" s="46" t="s">
        <v>344</v>
      </c>
      <c r="B336" s="91">
        <v>1796404.8</v>
      </c>
      <c r="C336" s="92">
        <v>293946.07</v>
      </c>
      <c r="D336" s="89"/>
      <c r="E336" s="90"/>
      <c r="F336" s="89"/>
      <c r="G336" s="90"/>
      <c r="H336" s="89"/>
      <c r="I336" s="90"/>
      <c r="J336" s="89"/>
      <c r="K336" s="90"/>
      <c r="L336" s="89"/>
      <c r="M336" s="90"/>
      <c r="N336" s="61">
        <v>1796404.8</v>
      </c>
      <c r="O336" s="60">
        <v>293946.07</v>
      </c>
      <c r="P336" s="91">
        <v>1889481.02</v>
      </c>
      <c r="Q336" s="92">
        <v>200869.85</v>
      </c>
      <c r="R336" s="89"/>
      <c r="S336" s="90"/>
      <c r="T336" s="89"/>
      <c r="U336" s="90"/>
      <c r="V336" s="89"/>
      <c r="W336" s="90"/>
      <c r="X336" s="89"/>
      <c r="Y336" s="90"/>
      <c r="Z336" s="89"/>
      <c r="AA336" s="90"/>
      <c r="AB336" s="61">
        <v>3685885.82</v>
      </c>
      <c r="AC336" s="60">
        <v>494815.92</v>
      </c>
      <c r="AE336" s="419">
        <v>3685885.82</v>
      </c>
      <c r="AF336" s="419">
        <v>494815.92</v>
      </c>
      <c r="AG336" s="967">
        <v>0</v>
      </c>
      <c r="AH336" s="967">
        <v>0</v>
      </c>
    </row>
    <row r="337" spans="1:34" s="1" customFormat="1" ht="12.75" hidden="1">
      <c r="A337" s="46" t="s">
        <v>343</v>
      </c>
      <c r="B337" s="91">
        <v>49673.61</v>
      </c>
      <c r="C337" s="92">
        <v>16310.26</v>
      </c>
      <c r="D337" s="91">
        <v>50046.17</v>
      </c>
      <c r="E337" s="92">
        <v>15937.71</v>
      </c>
      <c r="F337" s="91">
        <v>50421.51</v>
      </c>
      <c r="G337" s="92">
        <v>15562.37</v>
      </c>
      <c r="H337" s="91">
        <v>50799.67</v>
      </c>
      <c r="I337" s="92">
        <v>15184.21</v>
      </c>
      <c r="J337" s="91">
        <v>51180.67</v>
      </c>
      <c r="K337" s="92">
        <v>14803.21</v>
      </c>
      <c r="L337" s="91">
        <v>51564.53</v>
      </c>
      <c r="M337" s="92">
        <v>14419.35</v>
      </c>
      <c r="N337" s="61">
        <v>303686.16</v>
      </c>
      <c r="O337" s="60">
        <v>92217.11</v>
      </c>
      <c r="P337" s="91">
        <v>51951.26</v>
      </c>
      <c r="Q337" s="92">
        <v>14032.62</v>
      </c>
      <c r="R337" s="91">
        <v>52340.9</v>
      </c>
      <c r="S337" s="92">
        <v>13642.98</v>
      </c>
      <c r="T337" s="91">
        <v>52733.45</v>
      </c>
      <c r="U337" s="92">
        <v>13250.43</v>
      </c>
      <c r="V337" s="91">
        <v>53128.95</v>
      </c>
      <c r="W337" s="92">
        <v>12854.93</v>
      </c>
      <c r="X337" s="91">
        <v>53527.42</v>
      </c>
      <c r="Y337" s="92">
        <v>12456.46</v>
      </c>
      <c r="Z337" s="91">
        <v>53928.88</v>
      </c>
      <c r="AA337" s="92">
        <v>12055</v>
      </c>
      <c r="AB337" s="61">
        <v>621297.02</v>
      </c>
      <c r="AC337" s="60">
        <v>170509.53</v>
      </c>
      <c r="AE337" s="419">
        <v>621297.02</v>
      </c>
      <c r="AF337" s="419">
        <v>170509.53</v>
      </c>
      <c r="AG337" s="967">
        <v>0</v>
      </c>
      <c r="AH337" s="967">
        <v>0</v>
      </c>
    </row>
    <row r="338" spans="1:34" s="1" customFormat="1" ht="12.75" hidden="1">
      <c r="A338" s="46" t="s">
        <v>482</v>
      </c>
      <c r="B338" s="91">
        <v>173628.4</v>
      </c>
      <c r="C338" s="92">
        <v>98352.23</v>
      </c>
      <c r="D338" s="91">
        <v>176245.49</v>
      </c>
      <c r="E338" s="92">
        <v>95735.14</v>
      </c>
      <c r="F338" s="91">
        <v>178902.02</v>
      </c>
      <c r="G338" s="92">
        <v>93078.61</v>
      </c>
      <c r="H338" s="91">
        <v>181598.6</v>
      </c>
      <c r="I338" s="92">
        <v>90382.04</v>
      </c>
      <c r="J338" s="91">
        <v>184335.82</v>
      </c>
      <c r="K338" s="92">
        <v>87644.82</v>
      </c>
      <c r="L338" s="91">
        <v>187114.29</v>
      </c>
      <c r="M338" s="92">
        <v>84866.34</v>
      </c>
      <c r="N338" s="61">
        <v>1081824.62</v>
      </c>
      <c r="O338" s="60">
        <v>550059.18</v>
      </c>
      <c r="P338" s="91">
        <v>189934.65</v>
      </c>
      <c r="Q338" s="92">
        <v>82045.98</v>
      </c>
      <c r="R338" s="91">
        <v>192797.52</v>
      </c>
      <c r="S338" s="92">
        <v>79183.11</v>
      </c>
      <c r="T338" s="91">
        <v>195703.54</v>
      </c>
      <c r="U338" s="92">
        <v>76277.09</v>
      </c>
      <c r="V338" s="91">
        <v>198653.37</v>
      </c>
      <c r="W338" s="92">
        <v>73327.27</v>
      </c>
      <c r="X338" s="91">
        <v>201647.65</v>
      </c>
      <c r="Y338" s="92">
        <v>70332.98</v>
      </c>
      <c r="Z338" s="91">
        <v>204687.07</v>
      </c>
      <c r="AA338" s="92">
        <v>67293.56</v>
      </c>
      <c r="AB338" s="61">
        <v>2265248.42</v>
      </c>
      <c r="AC338" s="60">
        <v>998519.17</v>
      </c>
      <c r="AE338" s="419">
        <v>2265248.42</v>
      </c>
      <c r="AF338" s="419">
        <v>998519.17</v>
      </c>
      <c r="AG338" s="967">
        <v>0</v>
      </c>
      <c r="AH338" s="967">
        <v>0</v>
      </c>
    </row>
    <row r="339" spans="1:34" s="1" customFormat="1" ht="13.5" hidden="1" thickBot="1">
      <c r="A339" s="439" t="s">
        <v>352</v>
      </c>
      <c r="B339" s="903"/>
      <c r="C339" s="904"/>
      <c r="D339" s="903"/>
      <c r="E339" s="904"/>
      <c r="F339" s="903">
        <v>297823.21</v>
      </c>
      <c r="G339" s="904">
        <v>81584.79</v>
      </c>
      <c r="H339" s="903"/>
      <c r="I339" s="904"/>
      <c r="J339" s="903"/>
      <c r="K339" s="904"/>
      <c r="L339" s="903"/>
      <c r="M339" s="904"/>
      <c r="N339" s="899">
        <v>297823.21</v>
      </c>
      <c r="O339" s="900">
        <v>81584.79</v>
      </c>
      <c r="P339" s="903"/>
      <c r="Q339" s="904"/>
      <c r="R339" s="903"/>
      <c r="S339" s="904"/>
      <c r="T339" s="903">
        <v>322855.25</v>
      </c>
      <c r="U339" s="904">
        <v>56552.75</v>
      </c>
      <c r="V339" s="903"/>
      <c r="W339" s="904"/>
      <c r="X339" s="903"/>
      <c r="Y339" s="904"/>
      <c r="Z339" s="903"/>
      <c r="AA339" s="904"/>
      <c r="AB339" s="899">
        <v>620678.46</v>
      </c>
      <c r="AC339" s="900">
        <v>138137.54</v>
      </c>
      <c r="AE339" s="419">
        <v>620678.46</v>
      </c>
      <c r="AF339" s="419">
        <v>138137.54</v>
      </c>
      <c r="AG339" s="967">
        <v>0</v>
      </c>
      <c r="AH339" s="967">
        <v>0</v>
      </c>
    </row>
    <row r="340" spans="1:34" s="52" customFormat="1" ht="13.5" hidden="1" thickBot="1">
      <c r="A340" s="905" t="s">
        <v>495</v>
      </c>
      <c r="B340" s="906">
        <v>2651175.4</v>
      </c>
      <c r="C340" s="907">
        <v>506755.49</v>
      </c>
      <c r="D340" s="906">
        <v>728345.85</v>
      </c>
      <c r="E340" s="907">
        <v>203344.13</v>
      </c>
      <c r="F340" s="906">
        <v>1035213.03</v>
      </c>
      <c r="G340" s="907">
        <v>272673.51</v>
      </c>
      <c r="H340" s="906">
        <v>746559.38</v>
      </c>
      <c r="I340" s="907">
        <v>182503.07</v>
      </c>
      <c r="J340" s="906">
        <v>755856.29</v>
      </c>
      <c r="K340" s="907">
        <v>172719.57</v>
      </c>
      <c r="L340" s="906">
        <v>765282.36</v>
      </c>
      <c r="M340" s="907">
        <v>163780.08</v>
      </c>
      <c r="N340" s="906">
        <v>6682432.31</v>
      </c>
      <c r="O340" s="907">
        <v>1501775.85</v>
      </c>
      <c r="P340" s="906">
        <v>2664320.42</v>
      </c>
      <c r="Q340" s="907">
        <v>353162.77</v>
      </c>
      <c r="R340" s="906">
        <v>784529.28</v>
      </c>
      <c r="S340" s="907">
        <v>143949.26</v>
      </c>
      <c r="T340" s="906">
        <v>1117209.07</v>
      </c>
      <c r="U340" s="907">
        <v>188390.53</v>
      </c>
      <c r="V340" s="906">
        <v>804314.98</v>
      </c>
      <c r="W340" s="907">
        <v>121827.97</v>
      </c>
      <c r="X340" s="906">
        <v>814414.65</v>
      </c>
      <c r="Y340" s="907">
        <v>112052.67</v>
      </c>
      <c r="Z340" s="906">
        <v>528655.23</v>
      </c>
      <c r="AA340" s="907">
        <v>100125.69</v>
      </c>
      <c r="AB340" s="906">
        <v>13395875.940000001</v>
      </c>
      <c r="AC340" s="907">
        <v>2521284.74</v>
      </c>
      <c r="AE340" s="419">
        <v>13395875.940000001</v>
      </c>
      <c r="AF340" s="419">
        <v>2521284.74</v>
      </c>
      <c r="AG340" s="967">
        <v>0</v>
      </c>
      <c r="AH340" s="967">
        <v>0</v>
      </c>
    </row>
    <row r="341" spans="1:34" s="52" customFormat="1" ht="13.5" hidden="1" thickBot="1">
      <c r="A341" s="42" t="s">
        <v>245</v>
      </c>
      <c r="B341" s="40">
        <v>3029577.88</v>
      </c>
      <c r="C341" s="39">
        <v>571775.92</v>
      </c>
      <c r="D341" s="40">
        <v>1109711.27</v>
      </c>
      <c r="E341" s="39">
        <v>263518.83</v>
      </c>
      <c r="F341" s="40">
        <v>1419569.51</v>
      </c>
      <c r="G341" s="39">
        <v>336293.49</v>
      </c>
      <c r="H341" s="40">
        <v>1133935.3</v>
      </c>
      <c r="I341" s="39">
        <v>243380.02</v>
      </c>
      <c r="J341" s="40">
        <v>1146280.3</v>
      </c>
      <c r="K341" s="39">
        <v>234902.73</v>
      </c>
      <c r="L341" s="40">
        <v>1158783.39</v>
      </c>
      <c r="M341" s="39">
        <v>223248.57</v>
      </c>
      <c r="N341" s="40">
        <v>8997857.649999999</v>
      </c>
      <c r="O341" s="39">
        <v>1873119.56</v>
      </c>
      <c r="P341" s="40">
        <v>3060927.66</v>
      </c>
      <c r="Q341" s="39">
        <v>413871.66</v>
      </c>
      <c r="R341" s="40">
        <v>1184272.2</v>
      </c>
      <c r="S341" s="39">
        <v>203906.61</v>
      </c>
      <c r="T341" s="40">
        <v>1520117.44</v>
      </c>
      <c r="U341" s="39">
        <v>245677.02</v>
      </c>
      <c r="V341" s="40">
        <v>1210418.81</v>
      </c>
      <c r="W341" s="39">
        <v>180252.75</v>
      </c>
      <c r="X341" s="40">
        <v>1223744.29</v>
      </c>
      <c r="Y341" s="39">
        <v>167836.66</v>
      </c>
      <c r="Z341" s="40">
        <v>941241.27</v>
      </c>
      <c r="AA341" s="39">
        <v>156977.6</v>
      </c>
      <c r="AB341" s="40">
        <v>18138579.32</v>
      </c>
      <c r="AC341" s="39">
        <v>3241641.86</v>
      </c>
      <c r="AE341" s="419">
        <v>18138579.32</v>
      </c>
      <c r="AF341" s="419">
        <v>3241641.86</v>
      </c>
      <c r="AG341" s="967">
        <v>0</v>
      </c>
      <c r="AH341" s="967">
        <v>0</v>
      </c>
    </row>
    <row r="342" spans="1:34" s="305" customFormat="1" ht="6" customHeight="1" hidden="1" thickBot="1">
      <c r="A342" s="87"/>
      <c r="B342" s="304"/>
      <c r="C342" s="304"/>
      <c r="D342" s="304"/>
      <c r="E342" s="304"/>
      <c r="F342" s="304"/>
      <c r="G342" s="304"/>
      <c r="H342" s="304"/>
      <c r="I342" s="304"/>
      <c r="J342" s="304"/>
      <c r="K342" s="304"/>
      <c r="L342" s="304"/>
      <c r="M342" s="304"/>
      <c r="N342" s="304"/>
      <c r="O342" s="304"/>
      <c r="P342" s="304"/>
      <c r="Q342" s="304"/>
      <c r="R342" s="304"/>
      <c r="S342" s="304"/>
      <c r="T342" s="304"/>
      <c r="U342" s="304"/>
      <c r="V342" s="304"/>
      <c r="W342" s="304"/>
      <c r="X342" s="304"/>
      <c r="Y342" s="304"/>
      <c r="Z342" s="304"/>
      <c r="AA342" s="304"/>
      <c r="AB342" s="304"/>
      <c r="AC342" s="304"/>
      <c r="AE342" s="419">
        <v>0</v>
      </c>
      <c r="AF342" s="419">
        <v>0</v>
      </c>
      <c r="AG342" s="967">
        <v>0</v>
      </c>
      <c r="AH342" s="967">
        <v>0</v>
      </c>
    </row>
    <row r="343" spans="1:34" ht="16.5" hidden="1" thickBot="1">
      <c r="A343" s="95" t="s">
        <v>217</v>
      </c>
      <c r="B343" s="40">
        <v>4230753.05</v>
      </c>
      <c r="C343" s="39">
        <v>718681.19</v>
      </c>
      <c r="D343" s="40">
        <v>2310885.99</v>
      </c>
      <c r="E343" s="39">
        <v>399037.8</v>
      </c>
      <c r="F343" s="40">
        <v>2620744.68</v>
      </c>
      <c r="G343" s="39">
        <v>479118.05</v>
      </c>
      <c r="H343" s="40">
        <v>2335110.02</v>
      </c>
      <c r="I343" s="39">
        <v>379622.78</v>
      </c>
      <c r="J343" s="40">
        <v>2347455.47</v>
      </c>
      <c r="K343" s="39">
        <v>373646.59</v>
      </c>
      <c r="L343" s="40">
        <v>2359958.11</v>
      </c>
      <c r="M343" s="39">
        <v>355542.38</v>
      </c>
      <c r="N343" s="40">
        <v>16204907.319999997</v>
      </c>
      <c r="O343" s="39">
        <v>2705648.79</v>
      </c>
      <c r="P343" s="40">
        <v>4262102.83</v>
      </c>
      <c r="Q343" s="39">
        <v>548534.91</v>
      </c>
      <c r="R343" s="40">
        <v>2385446.92</v>
      </c>
      <c r="S343" s="39">
        <v>336529.64</v>
      </c>
      <c r="T343" s="40">
        <v>2721292.61</v>
      </c>
      <c r="U343" s="39">
        <v>372047.1</v>
      </c>
      <c r="V343" s="40">
        <v>2411593.53</v>
      </c>
      <c r="W343" s="39">
        <v>308795.08</v>
      </c>
      <c r="X343" s="40">
        <v>2424919.46</v>
      </c>
      <c r="Y343" s="39">
        <v>290257.72</v>
      </c>
      <c r="Z343" s="40">
        <v>2142415.99</v>
      </c>
      <c r="AA343" s="39">
        <v>281439.05</v>
      </c>
      <c r="AB343" s="40">
        <v>32552678.660000004</v>
      </c>
      <c r="AC343" s="39">
        <v>4843252.29</v>
      </c>
      <c r="AE343" s="419">
        <v>32552678.660000004</v>
      </c>
      <c r="AF343" s="419">
        <v>4843252.29</v>
      </c>
      <c r="AG343" s="967">
        <v>0</v>
      </c>
      <c r="AH343" s="967">
        <v>0</v>
      </c>
    </row>
    <row r="344" spans="31:34" ht="12.75" hidden="1">
      <c r="AE344" s="419">
        <v>0</v>
      </c>
      <c r="AF344" s="419">
        <v>0</v>
      </c>
      <c r="AG344" s="967">
        <v>0</v>
      </c>
      <c r="AH344" s="967">
        <v>0</v>
      </c>
    </row>
    <row r="345" spans="31:34" ht="12.75" hidden="1">
      <c r="AE345" s="419">
        <v>0</v>
      </c>
      <c r="AF345" s="419">
        <v>0</v>
      </c>
      <c r="AG345" s="967">
        <v>0</v>
      </c>
      <c r="AH345" s="967">
        <v>0</v>
      </c>
    </row>
    <row r="346" spans="1:34" ht="25.5" hidden="1" thickBot="1">
      <c r="A346" s="33"/>
      <c r="B346" s="33"/>
      <c r="C346" s="33"/>
      <c r="D346" s="33"/>
      <c r="E346" s="33"/>
      <c r="F346" s="33"/>
      <c r="G346" s="33"/>
      <c r="H346" s="34" t="s">
        <v>263</v>
      </c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 t="s">
        <v>263</v>
      </c>
      <c r="W346" s="33"/>
      <c r="X346" s="33"/>
      <c r="Y346" s="33"/>
      <c r="Z346" s="33"/>
      <c r="AA346" s="33"/>
      <c r="AB346" s="1047"/>
      <c r="AC346" s="1047"/>
      <c r="AD346" s="28" t="s">
        <v>263</v>
      </c>
      <c r="AE346" s="419">
        <v>0</v>
      </c>
      <c r="AF346" s="419">
        <v>0</v>
      </c>
      <c r="AG346" s="967">
        <v>0</v>
      </c>
      <c r="AH346" s="967">
        <v>0</v>
      </c>
    </row>
    <row r="347" spans="1:34" s="52" customFormat="1" ht="13.5" hidden="1" thickBot="1">
      <c r="A347" s="55" t="s">
        <v>220</v>
      </c>
      <c r="B347" s="54"/>
      <c r="C347" s="54"/>
      <c r="D347" s="54"/>
      <c r="E347" s="54"/>
      <c r="F347" s="54"/>
      <c r="G347" s="54"/>
      <c r="H347" s="54" t="s">
        <v>268</v>
      </c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 t="s">
        <v>268</v>
      </c>
      <c r="W347" s="54"/>
      <c r="X347" s="54"/>
      <c r="Y347" s="54"/>
      <c r="Z347" s="54"/>
      <c r="AA347" s="54"/>
      <c r="AB347" s="54"/>
      <c r="AC347" s="62"/>
      <c r="AE347" s="419">
        <v>0</v>
      </c>
      <c r="AF347" s="419">
        <v>0</v>
      </c>
      <c r="AG347" s="967">
        <v>0</v>
      </c>
      <c r="AH347" s="967">
        <v>0</v>
      </c>
    </row>
    <row r="348" spans="1:34" ht="12.75" hidden="1">
      <c r="A348" s="85" t="s">
        <v>246</v>
      </c>
      <c r="B348" s="79">
        <v>1201175.17</v>
      </c>
      <c r="C348" s="80">
        <v>122421.06</v>
      </c>
      <c r="D348" s="79">
        <v>1201174.72</v>
      </c>
      <c r="E348" s="80">
        <v>108730.94</v>
      </c>
      <c r="F348" s="79">
        <v>1201175.17</v>
      </c>
      <c r="G348" s="80">
        <v>118340.37</v>
      </c>
      <c r="H348" s="79">
        <v>1201174.72</v>
      </c>
      <c r="I348" s="80">
        <v>112548.58</v>
      </c>
      <c r="J348" s="79">
        <v>1201175.17</v>
      </c>
      <c r="K348" s="80">
        <v>114259.93</v>
      </c>
      <c r="L348" s="79">
        <v>1201174.72</v>
      </c>
      <c r="M348" s="80">
        <v>108599.45</v>
      </c>
      <c r="N348" s="79">
        <v>7207049.669999999</v>
      </c>
      <c r="O348" s="80">
        <v>684900.33</v>
      </c>
      <c r="P348" s="79">
        <v>1201175.17</v>
      </c>
      <c r="Q348" s="80">
        <v>110178.96</v>
      </c>
      <c r="R348" s="79">
        <v>1201174.72</v>
      </c>
      <c r="S348" s="80">
        <v>108138.56</v>
      </c>
      <c r="T348" s="79">
        <v>1201175.17</v>
      </c>
      <c r="U348" s="80">
        <v>102675.8</v>
      </c>
      <c r="V348" s="79">
        <v>1201174.72</v>
      </c>
      <c r="W348" s="80">
        <v>104057.85</v>
      </c>
      <c r="X348" s="79">
        <v>1201175.08</v>
      </c>
      <c r="Y348" s="80">
        <v>98726.6</v>
      </c>
      <c r="Z348" s="79">
        <v>1201174.81</v>
      </c>
      <c r="AA348" s="80">
        <v>99977.24</v>
      </c>
      <c r="AB348" s="79">
        <v>14414099.340000002</v>
      </c>
      <c r="AC348" s="80">
        <v>1308655.34</v>
      </c>
      <c r="AE348" s="419">
        <v>14414099.340000002</v>
      </c>
      <c r="AF348" s="419">
        <v>1308655.34</v>
      </c>
      <c r="AG348" s="967">
        <v>0</v>
      </c>
      <c r="AH348" s="967">
        <v>0</v>
      </c>
    </row>
    <row r="349" spans="1:34" ht="12.75" hidden="1">
      <c r="A349" s="46" t="s">
        <v>1</v>
      </c>
      <c r="B349" s="77">
        <v>129603.44</v>
      </c>
      <c r="C349" s="78">
        <v>13208.88</v>
      </c>
      <c r="D349" s="77">
        <v>129603.53</v>
      </c>
      <c r="E349" s="78">
        <v>11731.8</v>
      </c>
      <c r="F349" s="77">
        <v>129603.44</v>
      </c>
      <c r="G349" s="78">
        <v>12768.6</v>
      </c>
      <c r="H349" s="77">
        <v>129603.53</v>
      </c>
      <c r="I349" s="78">
        <v>12143.64</v>
      </c>
      <c r="J349" s="77">
        <v>129603.44</v>
      </c>
      <c r="K349" s="78">
        <v>12328.32</v>
      </c>
      <c r="L349" s="77">
        <v>129603.53</v>
      </c>
      <c r="M349" s="78">
        <v>11717.58</v>
      </c>
      <c r="N349" s="83">
        <v>777620.91</v>
      </c>
      <c r="O349" s="84">
        <v>73898.82</v>
      </c>
      <c r="P349" s="77">
        <v>129603.44</v>
      </c>
      <c r="Q349" s="78">
        <v>11888.04</v>
      </c>
      <c r="R349" s="77">
        <v>129603.53</v>
      </c>
      <c r="S349" s="78">
        <v>11667.9</v>
      </c>
      <c r="T349" s="77">
        <v>129603.44</v>
      </c>
      <c r="U349" s="78">
        <v>11078.39</v>
      </c>
      <c r="V349" s="77">
        <v>129603.53</v>
      </c>
      <c r="W349" s="78">
        <v>11227.52</v>
      </c>
      <c r="X349" s="77">
        <v>129603.44</v>
      </c>
      <c r="Y349" s="78">
        <v>10652.33</v>
      </c>
      <c r="Z349" s="77">
        <v>129603.53</v>
      </c>
      <c r="AA349" s="78">
        <v>10787.24</v>
      </c>
      <c r="AB349" s="83">
        <v>1555241.82</v>
      </c>
      <c r="AC349" s="84">
        <v>141200.24</v>
      </c>
      <c r="AE349" s="419">
        <v>1555241.82</v>
      </c>
      <c r="AF349" s="419">
        <v>141200.24</v>
      </c>
      <c r="AG349" s="967">
        <v>0</v>
      </c>
      <c r="AH349" s="967">
        <v>0</v>
      </c>
    </row>
    <row r="350" spans="1:34" ht="12.75" hidden="1">
      <c r="A350" s="46" t="s">
        <v>36</v>
      </c>
      <c r="B350" s="77">
        <v>78439.58</v>
      </c>
      <c r="C350" s="78">
        <v>7994.36</v>
      </c>
      <c r="D350" s="77">
        <v>78439.58</v>
      </c>
      <c r="E350" s="78">
        <v>7100.39</v>
      </c>
      <c r="F350" s="77">
        <v>78439.58</v>
      </c>
      <c r="G350" s="78">
        <v>7727.87</v>
      </c>
      <c r="H350" s="77">
        <v>78439.58</v>
      </c>
      <c r="I350" s="78">
        <v>7349.69</v>
      </c>
      <c r="J350" s="77">
        <v>78439.58</v>
      </c>
      <c r="K350" s="78">
        <v>7461.47</v>
      </c>
      <c r="L350" s="77">
        <v>78439.58</v>
      </c>
      <c r="M350" s="78">
        <v>7091.84</v>
      </c>
      <c r="N350" s="83">
        <v>470637.48</v>
      </c>
      <c r="O350" s="84">
        <v>44725.62</v>
      </c>
      <c r="P350" s="77">
        <v>78439.58</v>
      </c>
      <c r="Q350" s="78">
        <v>7194.98</v>
      </c>
      <c r="R350" s="77">
        <v>78439.58</v>
      </c>
      <c r="S350" s="78">
        <v>7061.69</v>
      </c>
      <c r="T350" s="77">
        <v>78439.58</v>
      </c>
      <c r="U350" s="78">
        <v>6705.01</v>
      </c>
      <c r="V350" s="77">
        <v>78439.58</v>
      </c>
      <c r="W350" s="78">
        <v>6795.2</v>
      </c>
      <c r="X350" s="77">
        <v>78439.58</v>
      </c>
      <c r="Y350" s="78">
        <v>6447.07</v>
      </c>
      <c r="Z350" s="77">
        <v>78439.58</v>
      </c>
      <c r="AA350" s="78">
        <v>6528.79</v>
      </c>
      <c r="AB350" s="83">
        <v>941274.96</v>
      </c>
      <c r="AC350" s="84">
        <v>85458.36</v>
      </c>
      <c r="AE350" s="419">
        <v>941274.96</v>
      </c>
      <c r="AF350" s="419">
        <v>85458.36</v>
      </c>
      <c r="AG350" s="967">
        <v>0</v>
      </c>
      <c r="AH350" s="967">
        <v>0</v>
      </c>
    </row>
    <row r="351" spans="1:34" ht="12.75" hidden="1">
      <c r="A351" s="46" t="s">
        <v>37</v>
      </c>
      <c r="B351" s="77">
        <v>123403.68</v>
      </c>
      <c r="C351" s="77">
        <v>12576.99</v>
      </c>
      <c r="D351" s="77">
        <v>123403.59</v>
      </c>
      <c r="E351" s="77">
        <v>11170.55</v>
      </c>
      <c r="F351" s="77">
        <v>123403.68</v>
      </c>
      <c r="G351" s="77">
        <v>12157.77</v>
      </c>
      <c r="H351" s="77">
        <v>123403.59</v>
      </c>
      <c r="I351" s="77">
        <v>11562.78</v>
      </c>
      <c r="J351" s="77">
        <v>123403.68</v>
      </c>
      <c r="K351" s="77">
        <v>11738.55</v>
      </c>
      <c r="L351" s="77">
        <v>123403.59</v>
      </c>
      <c r="M351" s="77">
        <v>11157.05</v>
      </c>
      <c r="N351" s="83">
        <v>740421.81</v>
      </c>
      <c r="O351" s="84">
        <v>70363.69</v>
      </c>
      <c r="P351" s="77">
        <v>123403.68</v>
      </c>
      <c r="Q351" s="78">
        <v>11319.33</v>
      </c>
      <c r="R351" s="77">
        <v>123403.59</v>
      </c>
      <c r="S351" s="78">
        <v>11109.71</v>
      </c>
      <c r="T351" s="77">
        <v>123403.68</v>
      </c>
      <c r="U351" s="78">
        <v>10548.47</v>
      </c>
      <c r="V351" s="77">
        <v>123403.59</v>
      </c>
      <c r="W351" s="78">
        <v>10690.49</v>
      </c>
      <c r="X351" s="77">
        <v>123403.68</v>
      </c>
      <c r="Y351" s="78">
        <v>10142.75</v>
      </c>
      <c r="Z351" s="77">
        <v>123403.59</v>
      </c>
      <c r="AA351" s="78">
        <v>10271.27</v>
      </c>
      <c r="AB351" s="83">
        <v>1480843.62</v>
      </c>
      <c r="AC351" s="84">
        <v>134445.71</v>
      </c>
      <c r="AE351" s="419">
        <v>1480843.62</v>
      </c>
      <c r="AF351" s="419">
        <v>134445.71</v>
      </c>
      <c r="AG351" s="967">
        <v>0</v>
      </c>
      <c r="AH351" s="967">
        <v>0</v>
      </c>
    </row>
    <row r="352" spans="1:34" ht="12.75" hidden="1">
      <c r="A352" s="46" t="s">
        <v>19</v>
      </c>
      <c r="B352" s="77">
        <v>264441.92</v>
      </c>
      <c r="C352" s="78">
        <v>26951.37</v>
      </c>
      <c r="D352" s="77">
        <v>264442.01</v>
      </c>
      <c r="E352" s="78">
        <v>23937.44</v>
      </c>
      <c r="F352" s="77">
        <v>264441.92</v>
      </c>
      <c r="G352" s="78">
        <v>26052.99</v>
      </c>
      <c r="H352" s="77">
        <v>264442.01</v>
      </c>
      <c r="I352" s="78">
        <v>24777.87</v>
      </c>
      <c r="J352" s="77">
        <v>264441.92</v>
      </c>
      <c r="K352" s="78">
        <v>25154.61</v>
      </c>
      <c r="L352" s="77">
        <v>264442.01</v>
      </c>
      <c r="M352" s="78">
        <v>23908.46</v>
      </c>
      <c r="N352" s="83">
        <v>1586651.79</v>
      </c>
      <c r="O352" s="84">
        <v>150782.74</v>
      </c>
      <c r="P352" s="77">
        <v>264441.92</v>
      </c>
      <c r="Q352" s="78">
        <v>24256.22</v>
      </c>
      <c r="R352" s="77">
        <v>264442.01</v>
      </c>
      <c r="S352" s="78">
        <v>23807.03</v>
      </c>
      <c r="T352" s="77">
        <v>264441.92</v>
      </c>
      <c r="U352" s="78">
        <v>22604.36</v>
      </c>
      <c r="V352" s="77">
        <v>264442.01</v>
      </c>
      <c r="W352" s="78">
        <v>22908.65</v>
      </c>
      <c r="X352" s="77">
        <v>264441.92</v>
      </c>
      <c r="Y352" s="78">
        <v>21734.96</v>
      </c>
      <c r="Z352" s="77">
        <v>264442.01</v>
      </c>
      <c r="AA352" s="78">
        <v>22010.27</v>
      </c>
      <c r="AB352" s="83">
        <v>3173303.58</v>
      </c>
      <c r="AC352" s="84">
        <v>288104.23</v>
      </c>
      <c r="AE352" s="419">
        <v>3173303.58</v>
      </c>
      <c r="AF352" s="419">
        <v>288104.23</v>
      </c>
      <c r="AG352" s="967">
        <v>0</v>
      </c>
      <c r="AH352" s="967">
        <v>0</v>
      </c>
    </row>
    <row r="353" spans="1:34" ht="12.75" hidden="1">
      <c r="A353" s="46" t="s">
        <v>15</v>
      </c>
      <c r="B353" s="77">
        <v>25840.68</v>
      </c>
      <c r="C353" s="78">
        <v>2633.59</v>
      </c>
      <c r="D353" s="77">
        <v>25840.59</v>
      </c>
      <c r="E353" s="78">
        <v>2339.11</v>
      </c>
      <c r="F353" s="77">
        <v>25840.68</v>
      </c>
      <c r="G353" s="78">
        <v>2545.84</v>
      </c>
      <c r="H353" s="77">
        <v>25840.59</v>
      </c>
      <c r="I353" s="78">
        <v>2421.28</v>
      </c>
      <c r="J353" s="77">
        <v>25840.68</v>
      </c>
      <c r="K353" s="78">
        <v>2458.09</v>
      </c>
      <c r="L353" s="77">
        <v>25840.59</v>
      </c>
      <c r="M353" s="78">
        <v>2336.32</v>
      </c>
      <c r="N353" s="83">
        <v>155043.81</v>
      </c>
      <c r="O353" s="84">
        <v>14734.23</v>
      </c>
      <c r="P353" s="77">
        <v>25840.68</v>
      </c>
      <c r="Q353" s="78">
        <v>2370.25</v>
      </c>
      <c r="R353" s="77">
        <v>25840.59</v>
      </c>
      <c r="S353" s="78">
        <v>2326.33</v>
      </c>
      <c r="T353" s="77">
        <v>25840.68</v>
      </c>
      <c r="U353" s="78">
        <v>2208.87</v>
      </c>
      <c r="V353" s="77">
        <v>25840.59</v>
      </c>
      <c r="W353" s="78">
        <v>2238.57</v>
      </c>
      <c r="X353" s="77">
        <v>25840.59</v>
      </c>
      <c r="Y353" s="78">
        <v>2123.91</v>
      </c>
      <c r="Z353" s="77">
        <v>25840.68</v>
      </c>
      <c r="AA353" s="78">
        <v>2150.82</v>
      </c>
      <c r="AB353" s="83">
        <v>310087.62</v>
      </c>
      <c r="AC353" s="84">
        <v>28152.98</v>
      </c>
      <c r="AE353" s="419">
        <v>310087.62</v>
      </c>
      <c r="AF353" s="419">
        <v>28152.98</v>
      </c>
      <c r="AG353" s="967">
        <v>0</v>
      </c>
      <c r="AH353" s="967">
        <v>0</v>
      </c>
    </row>
    <row r="354" spans="1:34" ht="12.75" hidden="1">
      <c r="A354" s="46" t="s">
        <v>14</v>
      </c>
      <c r="B354" s="77">
        <v>16773.61</v>
      </c>
      <c r="C354" s="78">
        <v>1709.55</v>
      </c>
      <c r="D354" s="77">
        <v>16773.52</v>
      </c>
      <c r="E354" s="78">
        <v>1518.39</v>
      </c>
      <c r="F354" s="77">
        <v>16773.61</v>
      </c>
      <c r="G354" s="78">
        <v>1652.58</v>
      </c>
      <c r="H354" s="77">
        <v>16773.52</v>
      </c>
      <c r="I354" s="78">
        <v>1571.67</v>
      </c>
      <c r="J354" s="77">
        <v>16773.61</v>
      </c>
      <c r="K354" s="78">
        <v>1595.52</v>
      </c>
      <c r="L354" s="77">
        <v>16773.52</v>
      </c>
      <c r="M354" s="78">
        <v>1516.5</v>
      </c>
      <c r="N354" s="83">
        <v>100641.39</v>
      </c>
      <c r="O354" s="84">
        <v>9564.21</v>
      </c>
      <c r="P354" s="77">
        <v>16773.61</v>
      </c>
      <c r="Q354" s="78">
        <v>1538.55</v>
      </c>
      <c r="R354" s="77">
        <v>16773.52</v>
      </c>
      <c r="S354" s="78">
        <v>1510.11</v>
      </c>
      <c r="T354" s="77">
        <v>16773.61</v>
      </c>
      <c r="U354" s="78">
        <v>1433.79</v>
      </c>
      <c r="V354" s="77">
        <v>16773.52</v>
      </c>
      <c r="W354" s="78">
        <v>1453.05</v>
      </c>
      <c r="X354" s="77">
        <v>16773.61</v>
      </c>
      <c r="Y354" s="78">
        <v>1378.62</v>
      </c>
      <c r="Z354" s="77">
        <v>16773.52</v>
      </c>
      <c r="AA354" s="78">
        <v>1396.08</v>
      </c>
      <c r="AB354" s="83">
        <v>201282.78</v>
      </c>
      <c r="AC354" s="84">
        <v>18274.41</v>
      </c>
      <c r="AE354" s="419">
        <v>201282.78</v>
      </c>
      <c r="AF354" s="419">
        <v>18274.41</v>
      </c>
      <c r="AG354" s="967">
        <v>0</v>
      </c>
      <c r="AH354" s="967">
        <v>0</v>
      </c>
    </row>
    <row r="355" spans="1:34" ht="12.75" hidden="1">
      <c r="A355" s="46" t="s">
        <v>13</v>
      </c>
      <c r="B355" s="77">
        <v>62222.72</v>
      </c>
      <c r="C355" s="78">
        <v>6341.59</v>
      </c>
      <c r="D355" s="77">
        <v>62222.63</v>
      </c>
      <c r="E355" s="78">
        <v>5632.39</v>
      </c>
      <c r="F355" s="77">
        <v>62222.72</v>
      </c>
      <c r="G355" s="78">
        <v>6130.18</v>
      </c>
      <c r="H355" s="77">
        <v>62222.63</v>
      </c>
      <c r="I355" s="78">
        <v>5830.21</v>
      </c>
      <c r="J355" s="77">
        <v>62222.72</v>
      </c>
      <c r="K355" s="78">
        <v>5918.86</v>
      </c>
      <c r="L355" s="77">
        <v>62222.63</v>
      </c>
      <c r="M355" s="78">
        <v>5625.64</v>
      </c>
      <c r="N355" s="83">
        <v>373336.05</v>
      </c>
      <c r="O355" s="84">
        <v>35478.87</v>
      </c>
      <c r="P355" s="77">
        <v>62222.72</v>
      </c>
      <c r="Q355" s="78">
        <v>5707.45</v>
      </c>
      <c r="R355" s="77">
        <v>62222.63</v>
      </c>
      <c r="S355" s="78">
        <v>5601.7</v>
      </c>
      <c r="T355" s="77">
        <v>62222.72</v>
      </c>
      <c r="U355" s="78">
        <v>5318.74</v>
      </c>
      <c r="V355" s="77">
        <v>62222.63</v>
      </c>
      <c r="W355" s="78">
        <v>5390.38</v>
      </c>
      <c r="X355" s="77">
        <v>62222.72</v>
      </c>
      <c r="Y355" s="78">
        <v>5114.17</v>
      </c>
      <c r="Z355" s="77">
        <v>62222.63</v>
      </c>
      <c r="AA355" s="78">
        <v>5178.97</v>
      </c>
      <c r="AB355" s="83">
        <v>746672.1</v>
      </c>
      <c r="AC355" s="84">
        <v>67790.28</v>
      </c>
      <c r="AE355" s="419">
        <v>746672.1</v>
      </c>
      <c r="AF355" s="419">
        <v>67790.28</v>
      </c>
      <c r="AG355" s="967">
        <v>0</v>
      </c>
      <c r="AH355" s="967">
        <v>0</v>
      </c>
    </row>
    <row r="356" spans="1:34" ht="12.75" hidden="1">
      <c r="A356" s="46" t="s">
        <v>208</v>
      </c>
      <c r="B356" s="77">
        <v>58046.53</v>
      </c>
      <c r="C356" s="78">
        <v>5915.98</v>
      </c>
      <c r="D356" s="77">
        <v>58046.53</v>
      </c>
      <c r="E356" s="78">
        <v>5254.39</v>
      </c>
      <c r="F356" s="77">
        <v>58046.53</v>
      </c>
      <c r="G356" s="78">
        <v>5718.79</v>
      </c>
      <c r="H356" s="77">
        <v>58046.53</v>
      </c>
      <c r="I356" s="78">
        <v>5438.89</v>
      </c>
      <c r="J356" s="77">
        <v>58046.53</v>
      </c>
      <c r="K356" s="78">
        <v>5521.6</v>
      </c>
      <c r="L356" s="77">
        <v>58046.53</v>
      </c>
      <c r="M356" s="78">
        <v>5248</v>
      </c>
      <c r="N356" s="93">
        <v>348279.18</v>
      </c>
      <c r="O356" s="84">
        <v>33097.65</v>
      </c>
      <c r="P356" s="77">
        <v>58046.53</v>
      </c>
      <c r="Q356" s="78">
        <v>5324.41</v>
      </c>
      <c r="R356" s="77">
        <v>58046.53</v>
      </c>
      <c r="S356" s="78">
        <v>5225.77</v>
      </c>
      <c r="T356" s="77">
        <v>58046.53</v>
      </c>
      <c r="U356" s="78">
        <v>4961.8</v>
      </c>
      <c r="V356" s="77">
        <v>58046.53</v>
      </c>
      <c r="W356" s="78">
        <v>5028.58</v>
      </c>
      <c r="X356" s="77">
        <v>58046.53</v>
      </c>
      <c r="Y356" s="78">
        <v>4770.91</v>
      </c>
      <c r="Z356" s="77">
        <v>58046.53</v>
      </c>
      <c r="AA356" s="78">
        <v>4831.39</v>
      </c>
      <c r="AB356" s="83">
        <v>696558.36</v>
      </c>
      <c r="AC356" s="84">
        <v>63240.51</v>
      </c>
      <c r="AE356" s="419">
        <v>696558.36</v>
      </c>
      <c r="AF356" s="419">
        <v>63240.51</v>
      </c>
      <c r="AG356" s="967">
        <v>0</v>
      </c>
      <c r="AH356" s="967">
        <v>0</v>
      </c>
    </row>
    <row r="357" spans="1:34" ht="12.75" hidden="1">
      <c r="A357" s="46" t="s">
        <v>229</v>
      </c>
      <c r="B357" s="77">
        <v>92832.24</v>
      </c>
      <c r="C357" s="78">
        <v>9461.27</v>
      </c>
      <c r="D357" s="77">
        <v>92832.24</v>
      </c>
      <c r="E357" s="78">
        <v>8403.23</v>
      </c>
      <c r="F357" s="77">
        <v>92832.24</v>
      </c>
      <c r="G357" s="78">
        <v>9145.91</v>
      </c>
      <c r="H357" s="77">
        <v>92832.24</v>
      </c>
      <c r="I357" s="78">
        <v>8698.25</v>
      </c>
      <c r="J357" s="77">
        <v>92832.24</v>
      </c>
      <c r="K357" s="78">
        <v>8830.55</v>
      </c>
      <c r="L357" s="77">
        <v>92832.24</v>
      </c>
      <c r="M357" s="78">
        <v>8393.06</v>
      </c>
      <c r="N357" s="83">
        <v>556993.44</v>
      </c>
      <c r="O357" s="94">
        <v>52932.27</v>
      </c>
      <c r="P357" s="77">
        <v>92832.24</v>
      </c>
      <c r="Q357" s="78">
        <v>8515.1</v>
      </c>
      <c r="R357" s="77">
        <v>92832.24</v>
      </c>
      <c r="S357" s="78">
        <v>8357.42</v>
      </c>
      <c r="T357" s="77">
        <v>92832.24</v>
      </c>
      <c r="U357" s="78">
        <v>7935.23</v>
      </c>
      <c r="V357" s="77">
        <v>92832.24</v>
      </c>
      <c r="W357" s="78">
        <v>8042.06</v>
      </c>
      <c r="X357" s="77">
        <v>92832.24</v>
      </c>
      <c r="Y357" s="78">
        <v>7630.04</v>
      </c>
      <c r="Z357" s="77">
        <v>92832.24</v>
      </c>
      <c r="AA357" s="78">
        <v>7726.7</v>
      </c>
      <c r="AB357" s="83">
        <v>1113986.88</v>
      </c>
      <c r="AC357" s="84">
        <v>101138.82</v>
      </c>
      <c r="AE357" s="419">
        <v>1113986.88</v>
      </c>
      <c r="AF357" s="419">
        <v>101138.82</v>
      </c>
      <c r="AG357" s="967">
        <v>0</v>
      </c>
      <c r="AH357" s="967">
        <v>0</v>
      </c>
    </row>
    <row r="358" spans="1:34" ht="12.75" hidden="1">
      <c r="A358" s="46" t="s">
        <v>4</v>
      </c>
      <c r="B358" s="77">
        <v>69605.7</v>
      </c>
      <c r="C358" s="78">
        <v>7094.09</v>
      </c>
      <c r="D358" s="77">
        <v>69605.61</v>
      </c>
      <c r="E358" s="78">
        <v>6300.73</v>
      </c>
      <c r="F358" s="77">
        <v>69605.7</v>
      </c>
      <c r="G358" s="78">
        <v>6857.57</v>
      </c>
      <c r="H358" s="77">
        <v>69605.61</v>
      </c>
      <c r="I358" s="78">
        <v>6521.95</v>
      </c>
      <c r="J358" s="77">
        <v>69605.7</v>
      </c>
      <c r="K358" s="78">
        <v>6621.13</v>
      </c>
      <c r="L358" s="77">
        <v>69605.61</v>
      </c>
      <c r="M358" s="78">
        <v>6293.08</v>
      </c>
      <c r="N358" s="83">
        <v>417633.93</v>
      </c>
      <c r="O358" s="94">
        <v>39688.55</v>
      </c>
      <c r="P358" s="77">
        <v>69605.7</v>
      </c>
      <c r="Q358" s="78">
        <v>6384.61</v>
      </c>
      <c r="R358" s="77">
        <v>69605.61</v>
      </c>
      <c r="S358" s="78">
        <v>6266.44</v>
      </c>
      <c r="T358" s="77">
        <v>69605.7</v>
      </c>
      <c r="U358" s="78">
        <v>5949.82</v>
      </c>
      <c r="V358" s="77">
        <v>69605.61</v>
      </c>
      <c r="W358" s="78">
        <v>6029.92</v>
      </c>
      <c r="X358" s="77">
        <v>69605.7</v>
      </c>
      <c r="Y358" s="78">
        <v>5721.04</v>
      </c>
      <c r="Z358" s="77">
        <v>69605.61</v>
      </c>
      <c r="AA358" s="78">
        <v>5793.49</v>
      </c>
      <c r="AB358" s="83">
        <v>835267.86</v>
      </c>
      <c r="AC358" s="84">
        <v>75833.87</v>
      </c>
      <c r="AE358" s="419">
        <v>835267.86</v>
      </c>
      <c r="AF358" s="419">
        <v>75833.87</v>
      </c>
      <c r="AG358" s="967">
        <v>0</v>
      </c>
      <c r="AH358" s="967">
        <v>0</v>
      </c>
    </row>
    <row r="359" spans="1:34" ht="12.75" hidden="1">
      <c r="A359" s="46" t="s">
        <v>10</v>
      </c>
      <c r="B359" s="77">
        <v>21203.78</v>
      </c>
      <c r="C359" s="78">
        <v>2160.99</v>
      </c>
      <c r="D359" s="77">
        <v>21203.69</v>
      </c>
      <c r="E359" s="78">
        <v>1919.34</v>
      </c>
      <c r="F359" s="77">
        <v>21203.78</v>
      </c>
      <c r="G359" s="78">
        <v>2088.99</v>
      </c>
      <c r="H359" s="77">
        <v>21203.69</v>
      </c>
      <c r="I359" s="78">
        <v>1986.75</v>
      </c>
      <c r="J359" s="77">
        <v>21203.78</v>
      </c>
      <c r="K359" s="78">
        <v>2016.99</v>
      </c>
      <c r="L359" s="77">
        <v>21203.69</v>
      </c>
      <c r="M359" s="78">
        <v>1917.09</v>
      </c>
      <c r="N359" s="83">
        <v>127222.41</v>
      </c>
      <c r="O359" s="94">
        <v>12090.15</v>
      </c>
      <c r="P359" s="77">
        <v>21203.78</v>
      </c>
      <c r="Q359" s="78">
        <v>1944.9</v>
      </c>
      <c r="R359" s="77">
        <v>21203.69</v>
      </c>
      <c r="S359" s="78">
        <v>1908.9</v>
      </c>
      <c r="T359" s="77">
        <v>21203.78</v>
      </c>
      <c r="U359" s="78">
        <v>1812.51</v>
      </c>
      <c r="V359" s="77">
        <v>21203.69</v>
      </c>
      <c r="W359" s="78">
        <v>1836.9</v>
      </c>
      <c r="X359" s="77">
        <v>21203.78</v>
      </c>
      <c r="Y359" s="78">
        <v>1742.76</v>
      </c>
      <c r="Z359" s="77">
        <v>21203.69</v>
      </c>
      <c r="AA359" s="78">
        <v>1764.81</v>
      </c>
      <c r="AB359" s="83">
        <v>254444.82</v>
      </c>
      <c r="AC359" s="84">
        <v>23100.93</v>
      </c>
      <c r="AE359" s="419">
        <v>254444.82</v>
      </c>
      <c r="AF359" s="419">
        <v>23100.93</v>
      </c>
      <c r="AG359" s="967">
        <v>0</v>
      </c>
      <c r="AH359" s="967">
        <v>0</v>
      </c>
    </row>
    <row r="360" spans="1:34" ht="13.5" hidden="1" thickBot="1">
      <c r="A360" s="46" t="s">
        <v>11</v>
      </c>
      <c r="B360" s="77">
        <v>258761.29</v>
      </c>
      <c r="C360" s="78">
        <v>26372.4</v>
      </c>
      <c r="D360" s="77">
        <v>258761.2</v>
      </c>
      <c r="E360" s="78">
        <v>23423.18</v>
      </c>
      <c r="F360" s="77">
        <v>258761.29</v>
      </c>
      <c r="G360" s="78">
        <v>25493.28</v>
      </c>
      <c r="H360" s="77">
        <v>258761.2</v>
      </c>
      <c r="I360" s="78">
        <v>24245.6</v>
      </c>
      <c r="J360" s="77">
        <v>258761.29</v>
      </c>
      <c r="K360" s="78">
        <v>24614.24</v>
      </c>
      <c r="L360" s="77">
        <v>258761.2</v>
      </c>
      <c r="M360" s="78">
        <v>23394.83</v>
      </c>
      <c r="N360" s="83">
        <v>1552567.47</v>
      </c>
      <c r="O360" s="94">
        <v>147543.53</v>
      </c>
      <c r="P360" s="77">
        <v>258761.29</v>
      </c>
      <c r="Q360" s="78">
        <v>23735.12</v>
      </c>
      <c r="R360" s="77">
        <v>258761.2</v>
      </c>
      <c r="S360" s="78">
        <v>23295.56</v>
      </c>
      <c r="T360" s="77">
        <v>258761.29</v>
      </c>
      <c r="U360" s="78">
        <v>22118.81</v>
      </c>
      <c r="V360" s="77">
        <v>258761.2</v>
      </c>
      <c r="W360" s="78">
        <v>22416.53</v>
      </c>
      <c r="X360" s="77">
        <v>258761.29</v>
      </c>
      <c r="Y360" s="78">
        <v>21268.04</v>
      </c>
      <c r="Z360" s="77">
        <v>258761.2</v>
      </c>
      <c r="AA360" s="78">
        <v>21537.41</v>
      </c>
      <c r="AB360" s="83">
        <v>3105134.94</v>
      </c>
      <c r="AC360" s="84">
        <v>281915</v>
      </c>
      <c r="AE360" s="419">
        <v>3105134.94</v>
      </c>
      <c r="AF360" s="419">
        <v>281915</v>
      </c>
      <c r="AG360" s="967">
        <v>0</v>
      </c>
      <c r="AH360" s="967">
        <v>0</v>
      </c>
    </row>
    <row r="361" spans="1:34" s="52" customFormat="1" ht="13.5" hidden="1" thickBot="1">
      <c r="A361" s="53" t="s">
        <v>244</v>
      </c>
      <c r="B361" s="81">
        <v>1201175.17</v>
      </c>
      <c r="C361" s="82">
        <v>122421.06</v>
      </c>
      <c r="D361" s="81">
        <v>1201174.72</v>
      </c>
      <c r="E361" s="82">
        <v>108730.94</v>
      </c>
      <c r="F361" s="81">
        <v>1201175.17</v>
      </c>
      <c r="G361" s="82">
        <v>118340.37</v>
      </c>
      <c r="H361" s="81">
        <v>1201174.72</v>
      </c>
      <c r="I361" s="82">
        <v>112548.58</v>
      </c>
      <c r="J361" s="81">
        <v>1201175.17</v>
      </c>
      <c r="K361" s="82">
        <v>114259.93</v>
      </c>
      <c r="L361" s="81">
        <v>1201174.72</v>
      </c>
      <c r="M361" s="82">
        <v>108599.45</v>
      </c>
      <c r="N361" s="630">
        <v>7207049.669999999</v>
      </c>
      <c r="O361" s="631">
        <v>684900.33</v>
      </c>
      <c r="P361" s="81">
        <v>1201175.17</v>
      </c>
      <c r="Q361" s="82">
        <v>110178.96</v>
      </c>
      <c r="R361" s="81">
        <v>1201174.72</v>
      </c>
      <c r="S361" s="82">
        <v>108138.56</v>
      </c>
      <c r="T361" s="81">
        <v>1201175.17</v>
      </c>
      <c r="U361" s="82">
        <v>102675.8</v>
      </c>
      <c r="V361" s="81">
        <v>1201174.72</v>
      </c>
      <c r="W361" s="82">
        <v>104057.85</v>
      </c>
      <c r="X361" s="81">
        <v>1201175.08</v>
      </c>
      <c r="Y361" s="82">
        <v>98726.6</v>
      </c>
      <c r="Z361" s="81">
        <v>1201174.81</v>
      </c>
      <c r="AA361" s="82">
        <v>99977.24</v>
      </c>
      <c r="AB361" s="630">
        <v>14414099.340000002</v>
      </c>
      <c r="AC361" s="631">
        <v>1308655.34</v>
      </c>
      <c r="AE361" s="419">
        <v>14414099.340000002</v>
      </c>
      <c r="AF361" s="419">
        <v>1308655.34</v>
      </c>
      <c r="AG361" s="967">
        <v>0</v>
      </c>
      <c r="AH361" s="967">
        <v>0</v>
      </c>
    </row>
    <row r="362" spans="1:34" ht="13.5" hidden="1" thickBot="1">
      <c r="A362" s="52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1"/>
      <c r="AC362" s="52"/>
      <c r="AE362" s="419">
        <v>0</v>
      </c>
      <c r="AF362" s="419">
        <v>0</v>
      </c>
      <c r="AG362" s="967">
        <v>0</v>
      </c>
      <c r="AH362" s="967">
        <v>0</v>
      </c>
    </row>
    <row r="363" spans="1:34" s="52" customFormat="1" ht="13.5" hidden="1" thickBot="1">
      <c r="A363" s="24" t="s">
        <v>218</v>
      </c>
      <c r="B363" s="49"/>
      <c r="C363" s="49"/>
      <c r="D363" s="49"/>
      <c r="E363" s="49"/>
      <c r="F363" s="49"/>
      <c r="G363" s="49"/>
      <c r="H363" s="88" t="s">
        <v>256</v>
      </c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88" t="s">
        <v>256</v>
      </c>
      <c r="W363" s="49"/>
      <c r="X363" s="49"/>
      <c r="Y363" s="49"/>
      <c r="Z363" s="49"/>
      <c r="AA363" s="49"/>
      <c r="AB363" s="49"/>
      <c r="AC363" s="48"/>
      <c r="AE363" s="419">
        <v>0</v>
      </c>
      <c r="AF363" s="419">
        <v>0</v>
      </c>
      <c r="AG363" s="967">
        <v>0</v>
      </c>
      <c r="AH363" s="967">
        <v>0</v>
      </c>
    </row>
    <row r="364" spans="1:34" ht="12.75" hidden="1">
      <c r="A364" s="45" t="s">
        <v>98</v>
      </c>
      <c r="B364" s="44">
        <v>349495.73</v>
      </c>
      <c r="C364" s="43">
        <v>7814.56</v>
      </c>
      <c r="D364" s="44">
        <v>352577.54</v>
      </c>
      <c r="E364" s="43">
        <v>6579.61</v>
      </c>
      <c r="F364" s="44">
        <v>355686.52</v>
      </c>
      <c r="G364" s="43">
        <v>6744.62</v>
      </c>
      <c r="H364" s="44">
        <v>358822.91</v>
      </c>
      <c r="I364" s="43">
        <v>5994.76</v>
      </c>
      <c r="J364" s="44">
        <v>361986.96</v>
      </c>
      <c r="K364" s="43">
        <v>5634.33</v>
      </c>
      <c r="L364" s="44">
        <v>365178.92</v>
      </c>
      <c r="M364" s="43">
        <v>4900.36</v>
      </c>
      <c r="N364" s="44">
        <v>2143748.58</v>
      </c>
      <c r="O364" s="43">
        <v>37668.24</v>
      </c>
      <c r="P364" s="44">
        <v>368399.01</v>
      </c>
      <c r="Q364" s="43">
        <v>4482.58</v>
      </c>
      <c r="R364" s="44">
        <v>371647.51</v>
      </c>
      <c r="S364" s="43">
        <v>3890.82</v>
      </c>
      <c r="T364" s="44">
        <v>374924.64</v>
      </c>
      <c r="U364" s="43">
        <v>3182.19</v>
      </c>
      <c r="V364" s="44">
        <v>378230.67</v>
      </c>
      <c r="W364" s="43">
        <v>2674.78</v>
      </c>
      <c r="X364" s="44">
        <v>381565.86</v>
      </c>
      <c r="Y364" s="43">
        <v>1984.09</v>
      </c>
      <c r="Z364" s="44">
        <v>384930.46</v>
      </c>
      <c r="AA364" s="43">
        <v>1414.46</v>
      </c>
      <c r="AB364" s="44">
        <v>4403446.73</v>
      </c>
      <c r="AC364" s="43">
        <v>55297.16</v>
      </c>
      <c r="AE364" s="419">
        <v>4403446.73</v>
      </c>
      <c r="AF364" s="419">
        <v>55297.16</v>
      </c>
      <c r="AG364" s="967">
        <v>0</v>
      </c>
      <c r="AH364" s="967">
        <v>0</v>
      </c>
    </row>
    <row r="365" spans="1:34" ht="12.75" hidden="1">
      <c r="A365" s="46" t="s">
        <v>37</v>
      </c>
      <c r="B365" s="91"/>
      <c r="C365" s="92"/>
      <c r="D365" s="91"/>
      <c r="E365" s="92"/>
      <c r="F365" s="91"/>
      <c r="G365" s="92"/>
      <c r="H365" s="91"/>
      <c r="I365" s="92"/>
      <c r="J365" s="91"/>
      <c r="K365" s="92"/>
      <c r="L365" s="91"/>
      <c r="M365" s="92"/>
      <c r="N365" s="61">
        <v>0</v>
      </c>
      <c r="O365" s="60">
        <v>0</v>
      </c>
      <c r="P365" s="91"/>
      <c r="Q365" s="92"/>
      <c r="R365" s="91"/>
      <c r="S365" s="92"/>
      <c r="T365" s="91"/>
      <c r="U365" s="92"/>
      <c r="V365" s="91"/>
      <c r="W365" s="92"/>
      <c r="X365" s="91"/>
      <c r="Y365" s="92"/>
      <c r="Z365" s="91"/>
      <c r="AA365" s="92"/>
      <c r="AB365" s="61">
        <v>0</v>
      </c>
      <c r="AC365" s="60">
        <v>0</v>
      </c>
      <c r="AE365" s="419">
        <v>0</v>
      </c>
      <c r="AF365" s="419">
        <v>0</v>
      </c>
      <c r="AG365" s="967">
        <v>0</v>
      </c>
      <c r="AH365" s="967">
        <v>0</v>
      </c>
    </row>
    <row r="366" spans="1:34" ht="12.75" hidden="1">
      <c r="A366" s="46" t="s">
        <v>252</v>
      </c>
      <c r="B366" s="91">
        <v>329047.65</v>
      </c>
      <c r="C366" s="92">
        <v>7357.35</v>
      </c>
      <c r="D366" s="91">
        <v>331949.15</v>
      </c>
      <c r="E366" s="92">
        <v>6194.65</v>
      </c>
      <c r="F366" s="91">
        <v>334876.23</v>
      </c>
      <c r="G366" s="92">
        <v>6350.01</v>
      </c>
      <c r="H366" s="91">
        <v>337829.12</v>
      </c>
      <c r="I366" s="92">
        <v>5644.02</v>
      </c>
      <c r="J366" s="91">
        <v>340808.05</v>
      </c>
      <c r="K366" s="92">
        <v>5304.68</v>
      </c>
      <c r="L366" s="91">
        <v>343813.25</v>
      </c>
      <c r="M366" s="92">
        <v>4613.65</v>
      </c>
      <c r="N366" s="61">
        <v>2018323.45</v>
      </c>
      <c r="O366" s="60">
        <v>35464.36</v>
      </c>
      <c r="P366" s="91">
        <v>346844.95</v>
      </c>
      <c r="Q366" s="92">
        <v>4220.32</v>
      </c>
      <c r="R366" s="91">
        <v>349903.38</v>
      </c>
      <c r="S366" s="92">
        <v>3663.18</v>
      </c>
      <c r="T366" s="91">
        <v>352988.78</v>
      </c>
      <c r="U366" s="92">
        <v>2996.01</v>
      </c>
      <c r="V366" s="91">
        <v>356101.38</v>
      </c>
      <c r="W366" s="92">
        <v>2518.29</v>
      </c>
      <c r="X366" s="91">
        <v>359241.44</v>
      </c>
      <c r="Y366" s="92">
        <v>1868.01</v>
      </c>
      <c r="Z366" s="91">
        <v>362409.18</v>
      </c>
      <c r="AA366" s="92">
        <v>1331.7</v>
      </c>
      <c r="AB366" s="61">
        <v>4145812.56</v>
      </c>
      <c r="AC366" s="60">
        <v>52061.87</v>
      </c>
      <c r="AE366" s="419">
        <v>4145812.56</v>
      </c>
      <c r="AF366" s="419">
        <v>52061.87</v>
      </c>
      <c r="AG366" s="967">
        <v>0</v>
      </c>
      <c r="AH366" s="967">
        <v>0</v>
      </c>
    </row>
    <row r="367" spans="1:34" ht="12.75" hidden="1">
      <c r="A367" s="46" t="s">
        <v>11</v>
      </c>
      <c r="B367" s="91">
        <v>20448.08</v>
      </c>
      <c r="C367" s="92">
        <v>457.21</v>
      </c>
      <c r="D367" s="91">
        <v>20628.39</v>
      </c>
      <c r="E367" s="92">
        <v>384.96</v>
      </c>
      <c r="F367" s="91">
        <v>20810.29</v>
      </c>
      <c r="G367" s="92">
        <v>394.61</v>
      </c>
      <c r="H367" s="91">
        <v>20993.79</v>
      </c>
      <c r="I367" s="92">
        <v>350.74</v>
      </c>
      <c r="J367" s="91">
        <v>21178.91</v>
      </c>
      <c r="K367" s="92">
        <v>329.65</v>
      </c>
      <c r="L367" s="91">
        <v>21365.67</v>
      </c>
      <c r="M367" s="92">
        <v>286.71</v>
      </c>
      <c r="N367" s="61">
        <v>125425.13</v>
      </c>
      <c r="O367" s="60">
        <v>2203.88</v>
      </c>
      <c r="P367" s="91">
        <v>21554.06</v>
      </c>
      <c r="Q367" s="92">
        <v>262.26</v>
      </c>
      <c r="R367" s="91">
        <v>21744.13</v>
      </c>
      <c r="S367" s="92">
        <v>227.64</v>
      </c>
      <c r="T367" s="91">
        <v>21935.86</v>
      </c>
      <c r="U367" s="92">
        <v>186.18</v>
      </c>
      <c r="V367" s="91">
        <v>22129.29</v>
      </c>
      <c r="W367" s="92">
        <v>156.49</v>
      </c>
      <c r="X367" s="91">
        <v>22324.42</v>
      </c>
      <c r="Y367" s="92">
        <v>116.08</v>
      </c>
      <c r="Z367" s="91">
        <v>22521.28</v>
      </c>
      <c r="AA367" s="92">
        <v>82.76</v>
      </c>
      <c r="AB367" s="61">
        <v>257634.17</v>
      </c>
      <c r="AC367" s="60">
        <v>3235.29</v>
      </c>
      <c r="AE367" s="419">
        <v>257634.17</v>
      </c>
      <c r="AF367" s="419">
        <v>3235.29</v>
      </c>
      <c r="AG367" s="967">
        <v>0</v>
      </c>
      <c r="AH367" s="967">
        <v>0</v>
      </c>
    </row>
    <row r="368" spans="1:34" ht="12.75" hidden="1">
      <c r="A368" s="141" t="s">
        <v>254</v>
      </c>
      <c r="B368" s="44">
        <v>56309.17</v>
      </c>
      <c r="C368" s="43">
        <v>48230.24</v>
      </c>
      <c r="D368" s="44">
        <v>56309.17</v>
      </c>
      <c r="E368" s="43">
        <v>43303.62</v>
      </c>
      <c r="F368" s="44">
        <v>56309.17</v>
      </c>
      <c r="G368" s="43">
        <v>47656.35</v>
      </c>
      <c r="H368" s="44">
        <v>56309.17</v>
      </c>
      <c r="I368" s="43">
        <v>45841.36</v>
      </c>
      <c r="J368" s="44">
        <v>56309.17</v>
      </c>
      <c r="K368" s="43">
        <v>47082.46</v>
      </c>
      <c r="L368" s="44">
        <v>56309.17</v>
      </c>
      <c r="M368" s="43">
        <v>45285.98</v>
      </c>
      <c r="N368" s="44">
        <v>337855.02</v>
      </c>
      <c r="O368" s="43">
        <v>277400.01</v>
      </c>
      <c r="P368" s="44">
        <v>56309.17</v>
      </c>
      <c r="Q368" s="43">
        <v>46508.57</v>
      </c>
      <c r="R368" s="44">
        <v>56309.17</v>
      </c>
      <c r="S368" s="43">
        <v>46221.63</v>
      </c>
      <c r="T368" s="44">
        <v>56309.17</v>
      </c>
      <c r="U368" s="43">
        <v>44452.92</v>
      </c>
      <c r="V368" s="44">
        <v>56309.17</v>
      </c>
      <c r="W368" s="43">
        <v>45647.74</v>
      </c>
      <c r="X368" s="44">
        <v>56309.17</v>
      </c>
      <c r="Y368" s="43">
        <v>43897.54</v>
      </c>
      <c r="Z368" s="44">
        <v>56309.17</v>
      </c>
      <c r="AA368" s="43">
        <v>45073.85</v>
      </c>
      <c r="AB368" s="61">
        <v>675710.04</v>
      </c>
      <c r="AC368" s="60">
        <v>549202.26</v>
      </c>
      <c r="AE368" s="419">
        <v>675710.04</v>
      </c>
      <c r="AF368" s="419">
        <v>549202.26</v>
      </c>
      <c r="AG368" s="967">
        <v>0</v>
      </c>
      <c r="AH368" s="967">
        <v>0</v>
      </c>
    </row>
    <row r="369" spans="1:34" ht="12.75" hidden="1">
      <c r="A369" s="46" t="s">
        <v>37</v>
      </c>
      <c r="B369" s="596">
        <v>56309.17</v>
      </c>
      <c r="C369" s="597">
        <v>48230.24</v>
      </c>
      <c r="D369" s="596">
        <v>56309.17</v>
      </c>
      <c r="E369" s="597">
        <v>43303.62</v>
      </c>
      <c r="F369" s="596">
        <v>56309.17</v>
      </c>
      <c r="G369" s="597">
        <v>47656.35</v>
      </c>
      <c r="H369" s="596">
        <v>56309.17</v>
      </c>
      <c r="I369" s="597">
        <v>45841.36</v>
      </c>
      <c r="J369" s="596">
        <v>56309.17</v>
      </c>
      <c r="K369" s="597">
        <v>47082.46</v>
      </c>
      <c r="L369" s="596">
        <v>56309.17</v>
      </c>
      <c r="M369" s="597">
        <v>45285.98</v>
      </c>
      <c r="N369" s="598">
        <v>337855.02</v>
      </c>
      <c r="O369" s="94">
        <v>277400.01</v>
      </c>
      <c r="P369" s="596">
        <v>56309.17</v>
      </c>
      <c r="Q369" s="597">
        <v>46508.57</v>
      </c>
      <c r="R369" s="596">
        <v>56309.17</v>
      </c>
      <c r="S369" s="597">
        <v>46221.63</v>
      </c>
      <c r="T369" s="596">
        <v>56309.17</v>
      </c>
      <c r="U369" s="597">
        <v>44452.92</v>
      </c>
      <c r="V369" s="596">
        <v>56309.17</v>
      </c>
      <c r="W369" s="597">
        <v>45647.74</v>
      </c>
      <c r="X369" s="596">
        <v>56309.17</v>
      </c>
      <c r="Y369" s="597">
        <v>43897.54</v>
      </c>
      <c r="Z369" s="596">
        <v>56309.17</v>
      </c>
      <c r="AA369" s="597">
        <v>45073.85</v>
      </c>
      <c r="AB369" s="61">
        <v>675710.04</v>
      </c>
      <c r="AC369" s="60">
        <v>549202.26</v>
      </c>
      <c r="AE369" s="419">
        <v>675710.04</v>
      </c>
      <c r="AF369" s="419">
        <v>549202.26</v>
      </c>
      <c r="AG369" s="967">
        <v>0</v>
      </c>
      <c r="AH369" s="967">
        <v>0</v>
      </c>
    </row>
    <row r="370" spans="1:34" ht="12.75" hidden="1">
      <c r="A370" s="46" t="s">
        <v>8</v>
      </c>
      <c r="B370" s="596"/>
      <c r="C370" s="597"/>
      <c r="D370" s="596"/>
      <c r="E370" s="597"/>
      <c r="F370" s="596"/>
      <c r="G370" s="597"/>
      <c r="H370" s="596"/>
      <c r="I370" s="597"/>
      <c r="J370" s="596"/>
      <c r="K370" s="597"/>
      <c r="L370" s="596"/>
      <c r="M370" s="597"/>
      <c r="N370" s="598">
        <v>0</v>
      </c>
      <c r="O370" s="94">
        <v>0</v>
      </c>
      <c r="P370" s="596"/>
      <c r="Q370" s="597"/>
      <c r="R370" s="596"/>
      <c r="S370" s="597"/>
      <c r="T370" s="596"/>
      <c r="U370" s="597"/>
      <c r="V370" s="596"/>
      <c r="W370" s="597"/>
      <c r="X370" s="596"/>
      <c r="Y370" s="597"/>
      <c r="Z370" s="596"/>
      <c r="AA370" s="597"/>
      <c r="AB370" s="61">
        <v>0</v>
      </c>
      <c r="AC370" s="60">
        <v>0</v>
      </c>
      <c r="AE370" s="419">
        <v>0</v>
      </c>
      <c r="AF370" s="419">
        <v>0</v>
      </c>
      <c r="AG370" s="967">
        <v>0</v>
      </c>
      <c r="AH370" s="967">
        <v>0</v>
      </c>
    </row>
    <row r="371" spans="1:34" ht="12.75" hidden="1">
      <c r="A371" s="46" t="s">
        <v>11</v>
      </c>
      <c r="B371" s="596"/>
      <c r="C371" s="597"/>
      <c r="D371" s="596"/>
      <c r="E371" s="597"/>
      <c r="F371" s="596"/>
      <c r="G371" s="597"/>
      <c r="H371" s="596"/>
      <c r="I371" s="597"/>
      <c r="J371" s="596"/>
      <c r="K371" s="597"/>
      <c r="L371" s="596"/>
      <c r="M371" s="597"/>
      <c r="N371" s="598">
        <v>0</v>
      </c>
      <c r="O371" s="94">
        <v>0</v>
      </c>
      <c r="P371" s="596"/>
      <c r="Q371" s="597"/>
      <c r="R371" s="596"/>
      <c r="S371" s="597"/>
      <c r="T371" s="596"/>
      <c r="U371" s="597"/>
      <c r="V371" s="596"/>
      <c r="W371" s="597"/>
      <c r="X371" s="596"/>
      <c r="Y371" s="597"/>
      <c r="Z371" s="596"/>
      <c r="AA371" s="597"/>
      <c r="AB371" s="598">
        <v>0</v>
      </c>
      <c r="AC371" s="94">
        <v>0</v>
      </c>
      <c r="AE371" s="419">
        <v>0</v>
      </c>
      <c r="AF371" s="419">
        <v>0</v>
      </c>
      <c r="AG371" s="967">
        <v>0</v>
      </c>
      <c r="AH371" s="967">
        <v>0</v>
      </c>
    </row>
    <row r="372" spans="1:34" ht="12.75" hidden="1">
      <c r="A372" s="141" t="s">
        <v>493</v>
      </c>
      <c r="B372" s="44">
        <v>9836</v>
      </c>
      <c r="C372" s="43">
        <v>0</v>
      </c>
      <c r="D372" s="44">
        <v>9836</v>
      </c>
      <c r="E372" s="43">
        <v>0</v>
      </c>
      <c r="F372" s="44">
        <v>9836</v>
      </c>
      <c r="G372" s="43">
        <v>0</v>
      </c>
      <c r="H372" s="44">
        <v>9836</v>
      </c>
      <c r="I372" s="43">
        <v>0</v>
      </c>
      <c r="J372" s="44">
        <v>9836</v>
      </c>
      <c r="K372" s="43">
        <v>0</v>
      </c>
      <c r="L372" s="44">
        <v>9836</v>
      </c>
      <c r="M372" s="43">
        <v>0</v>
      </c>
      <c r="N372" s="44">
        <v>59016</v>
      </c>
      <c r="O372" s="43">
        <v>0</v>
      </c>
      <c r="P372" s="44">
        <v>9836</v>
      </c>
      <c r="Q372" s="43">
        <v>0</v>
      </c>
      <c r="R372" s="44">
        <v>9836</v>
      </c>
      <c r="S372" s="43">
        <v>0</v>
      </c>
      <c r="T372" s="44">
        <v>9836</v>
      </c>
      <c r="U372" s="43">
        <v>0</v>
      </c>
      <c r="V372" s="44">
        <v>9836</v>
      </c>
      <c r="W372" s="43">
        <v>0</v>
      </c>
      <c r="X372" s="44">
        <v>9836</v>
      </c>
      <c r="Y372" s="43">
        <v>0</v>
      </c>
      <c r="Z372" s="44">
        <v>9836</v>
      </c>
      <c r="AA372" s="43">
        <v>0</v>
      </c>
      <c r="AB372" s="44">
        <v>118032</v>
      </c>
      <c r="AC372" s="43">
        <v>0</v>
      </c>
      <c r="AE372" s="419">
        <v>118032</v>
      </c>
      <c r="AF372" s="419">
        <v>0</v>
      </c>
      <c r="AG372" s="967">
        <v>0</v>
      </c>
      <c r="AH372" s="967">
        <v>0</v>
      </c>
    </row>
    <row r="373" spans="1:34" s="1" customFormat="1" ht="13.5" hidden="1" thickBot="1">
      <c r="A373" s="439" t="s">
        <v>342</v>
      </c>
      <c r="B373" s="897">
        <v>9836</v>
      </c>
      <c r="C373" s="898"/>
      <c r="D373" s="897">
        <v>9836</v>
      </c>
      <c r="E373" s="898"/>
      <c r="F373" s="897">
        <v>9836</v>
      </c>
      <c r="G373" s="898"/>
      <c r="H373" s="897">
        <v>9836</v>
      </c>
      <c r="I373" s="898"/>
      <c r="J373" s="897">
        <v>9836</v>
      </c>
      <c r="K373" s="898"/>
      <c r="L373" s="897">
        <v>9836</v>
      </c>
      <c r="M373" s="898"/>
      <c r="N373" s="899">
        <v>59016</v>
      </c>
      <c r="O373" s="900">
        <v>0</v>
      </c>
      <c r="P373" s="897">
        <v>9836</v>
      </c>
      <c r="Q373" s="898"/>
      <c r="R373" s="897">
        <v>9836</v>
      </c>
      <c r="S373" s="898"/>
      <c r="T373" s="897">
        <v>9836</v>
      </c>
      <c r="U373" s="898"/>
      <c r="V373" s="897">
        <v>9836</v>
      </c>
      <c r="W373" s="898"/>
      <c r="X373" s="897">
        <v>9836</v>
      </c>
      <c r="Y373" s="898"/>
      <c r="Z373" s="897">
        <v>9836</v>
      </c>
      <c r="AA373" s="898"/>
      <c r="AB373" s="899">
        <v>118032</v>
      </c>
      <c r="AC373" s="900">
        <v>0</v>
      </c>
      <c r="AE373" s="419">
        <v>118032</v>
      </c>
      <c r="AF373" s="419">
        <v>0</v>
      </c>
      <c r="AG373" s="967">
        <v>0</v>
      </c>
      <c r="AH373" s="967">
        <v>0</v>
      </c>
    </row>
    <row r="374" spans="1:34" s="1" customFormat="1" ht="13.5" hidden="1" thickBot="1">
      <c r="A374" s="924" t="s">
        <v>494</v>
      </c>
      <c r="B374" s="922">
        <v>415640.9</v>
      </c>
      <c r="C374" s="907">
        <v>56044.8</v>
      </c>
      <c r="D374" s="906">
        <v>418722.71</v>
      </c>
      <c r="E374" s="907">
        <v>49883.23</v>
      </c>
      <c r="F374" s="906">
        <v>421831.69</v>
      </c>
      <c r="G374" s="907">
        <v>54400.97</v>
      </c>
      <c r="H374" s="906">
        <v>424968.08</v>
      </c>
      <c r="I374" s="907">
        <v>51836.12</v>
      </c>
      <c r="J374" s="906">
        <v>428132.13</v>
      </c>
      <c r="K374" s="907">
        <v>52716.79</v>
      </c>
      <c r="L374" s="906">
        <v>431324.09</v>
      </c>
      <c r="M374" s="907">
        <v>50186.34</v>
      </c>
      <c r="N374" s="906">
        <v>2540619.6</v>
      </c>
      <c r="O374" s="907">
        <v>315068.25</v>
      </c>
      <c r="P374" s="906">
        <v>434544.18</v>
      </c>
      <c r="Q374" s="907">
        <v>50991.15</v>
      </c>
      <c r="R374" s="906">
        <v>437792.68</v>
      </c>
      <c r="S374" s="907">
        <v>50112.45</v>
      </c>
      <c r="T374" s="906">
        <v>441069.81</v>
      </c>
      <c r="U374" s="907">
        <v>47635.11</v>
      </c>
      <c r="V374" s="906">
        <v>444375.84</v>
      </c>
      <c r="W374" s="907">
        <v>48322.52</v>
      </c>
      <c r="X374" s="906">
        <v>447711.03</v>
      </c>
      <c r="Y374" s="907">
        <v>45881.63</v>
      </c>
      <c r="Z374" s="906">
        <v>451075.63</v>
      </c>
      <c r="AA374" s="907">
        <v>46488.31</v>
      </c>
      <c r="AB374" s="906">
        <v>5197188.77</v>
      </c>
      <c r="AC374" s="907">
        <v>604499.42</v>
      </c>
      <c r="AE374" s="419">
        <v>5197188.77</v>
      </c>
      <c r="AF374" s="419">
        <v>604499.42</v>
      </c>
      <c r="AG374" s="967">
        <v>0</v>
      </c>
      <c r="AH374" s="967">
        <v>0</v>
      </c>
    </row>
    <row r="375" spans="1:34" ht="13.5" hidden="1" thickBot="1">
      <c r="A375" s="905" t="s">
        <v>499</v>
      </c>
      <c r="B375" s="906">
        <v>1616816.07</v>
      </c>
      <c r="C375" s="907">
        <v>178465.86</v>
      </c>
      <c r="D375" s="906">
        <v>1619897.43</v>
      </c>
      <c r="E375" s="907">
        <v>158614.17</v>
      </c>
      <c r="F375" s="906">
        <v>1623006.86</v>
      </c>
      <c r="G375" s="907">
        <v>172741.34</v>
      </c>
      <c r="H375" s="906">
        <v>1626142.8</v>
      </c>
      <c r="I375" s="907">
        <v>164384.7</v>
      </c>
      <c r="J375" s="906">
        <v>1629307.3</v>
      </c>
      <c r="K375" s="907">
        <v>166976.72</v>
      </c>
      <c r="L375" s="906">
        <v>1632498.81</v>
      </c>
      <c r="M375" s="907">
        <v>158785.79</v>
      </c>
      <c r="N375" s="906">
        <v>9747669.27</v>
      </c>
      <c r="O375" s="907">
        <v>999968.58</v>
      </c>
      <c r="P375" s="906">
        <v>1635719.35</v>
      </c>
      <c r="Q375" s="907">
        <v>161170.11</v>
      </c>
      <c r="R375" s="906">
        <v>1638967.4</v>
      </c>
      <c r="S375" s="907">
        <v>158251.01</v>
      </c>
      <c r="T375" s="906">
        <v>1642244.98</v>
      </c>
      <c r="U375" s="907">
        <v>150310.91</v>
      </c>
      <c r="V375" s="906">
        <v>1645550.56</v>
      </c>
      <c r="W375" s="907">
        <v>152380.37</v>
      </c>
      <c r="X375" s="906">
        <v>1648886.11</v>
      </c>
      <c r="Y375" s="907">
        <v>144608.23</v>
      </c>
      <c r="Z375" s="906">
        <v>1652250.44</v>
      </c>
      <c r="AA375" s="907">
        <v>146465.55</v>
      </c>
      <c r="AB375" s="906">
        <v>19611288.11</v>
      </c>
      <c r="AC375" s="907">
        <v>1913154.76</v>
      </c>
      <c r="AD375" s="1"/>
      <c r="AE375" s="419">
        <v>19611288.11</v>
      </c>
      <c r="AF375" s="419">
        <v>1913154.76</v>
      </c>
      <c r="AG375" s="967">
        <v>0</v>
      </c>
      <c r="AH375" s="967">
        <v>0</v>
      </c>
    </row>
    <row r="376" spans="31:34" ht="13.5" hidden="1" thickBot="1">
      <c r="AE376" s="419">
        <v>0</v>
      </c>
      <c r="AF376" s="419">
        <v>0</v>
      </c>
      <c r="AG376" s="967">
        <v>0</v>
      </c>
      <c r="AH376" s="967">
        <v>0</v>
      </c>
    </row>
    <row r="377" spans="1:34" ht="12.75" hidden="1">
      <c r="A377" s="926" t="s">
        <v>253</v>
      </c>
      <c r="B377" s="927">
        <v>273155.12</v>
      </c>
      <c r="C377" s="928">
        <v>17937.02</v>
      </c>
      <c r="D377" s="927">
        <v>276317.69</v>
      </c>
      <c r="E377" s="928">
        <v>14271.65</v>
      </c>
      <c r="F377" s="927">
        <v>62316.66</v>
      </c>
      <c r="G377" s="928">
        <v>9537.01</v>
      </c>
      <c r="H377" s="927">
        <v>62316.66</v>
      </c>
      <c r="I377" s="928">
        <v>10056.03</v>
      </c>
      <c r="J377" s="927">
        <v>62316.66</v>
      </c>
      <c r="K377" s="928">
        <v>9861.39</v>
      </c>
      <c r="L377" s="927">
        <v>62316.66</v>
      </c>
      <c r="M377" s="928">
        <v>8758.48</v>
      </c>
      <c r="N377" s="927">
        <v>798739.45</v>
      </c>
      <c r="O377" s="928">
        <v>70421.58</v>
      </c>
      <c r="P377" s="927">
        <v>62316.66</v>
      </c>
      <c r="Q377" s="928">
        <v>7996.16</v>
      </c>
      <c r="R377" s="927">
        <v>62316.66</v>
      </c>
      <c r="S377" s="928">
        <v>8563.85</v>
      </c>
      <c r="T377" s="927">
        <v>62316.66</v>
      </c>
      <c r="U377" s="928">
        <v>7055.44</v>
      </c>
      <c r="V377" s="927">
        <v>62316.66</v>
      </c>
      <c r="W377" s="928">
        <v>6812.14</v>
      </c>
      <c r="X377" s="927">
        <v>62316.66</v>
      </c>
      <c r="Y377" s="928">
        <v>6536.42</v>
      </c>
      <c r="Z377" s="927">
        <v>62316.66</v>
      </c>
      <c r="AA377" s="928">
        <v>5838.98</v>
      </c>
      <c r="AB377" s="927">
        <v>1172639.41</v>
      </c>
      <c r="AC377" s="928">
        <v>113224.57</v>
      </c>
      <c r="AE377" s="419">
        <v>1172639.41</v>
      </c>
      <c r="AF377" s="419">
        <v>113224.57</v>
      </c>
      <c r="AG377" s="967">
        <v>0</v>
      </c>
      <c r="AH377" s="967">
        <v>0</v>
      </c>
    </row>
    <row r="378" spans="1:34" ht="12.75" hidden="1">
      <c r="A378" s="738" t="s">
        <v>486</v>
      </c>
      <c r="B378" s="929">
        <v>210838.46</v>
      </c>
      <c r="C378" s="930">
        <v>6372.59</v>
      </c>
      <c r="D378" s="929">
        <v>214001.03</v>
      </c>
      <c r="E378" s="930">
        <v>3210.02</v>
      </c>
      <c r="F378" s="929">
        <v>0</v>
      </c>
      <c r="G378" s="930">
        <v>0</v>
      </c>
      <c r="H378" s="929">
        <v>0</v>
      </c>
      <c r="I378" s="930">
        <v>0</v>
      </c>
      <c r="J378" s="929">
        <v>0</v>
      </c>
      <c r="K378" s="930">
        <v>0</v>
      </c>
      <c r="L378" s="929">
        <v>0</v>
      </c>
      <c r="M378" s="930">
        <v>0</v>
      </c>
      <c r="N378" s="929">
        <v>424839.49</v>
      </c>
      <c r="O378" s="930">
        <v>9582.61</v>
      </c>
      <c r="P378" s="929">
        <v>0</v>
      </c>
      <c r="Q378" s="930">
        <v>0</v>
      </c>
      <c r="R378" s="929">
        <v>0</v>
      </c>
      <c r="S378" s="930">
        <v>0</v>
      </c>
      <c r="T378" s="929">
        <v>0</v>
      </c>
      <c r="U378" s="930">
        <v>0</v>
      </c>
      <c r="V378" s="929">
        <v>0</v>
      </c>
      <c r="W378" s="930">
        <v>0</v>
      </c>
      <c r="X378" s="929">
        <v>0</v>
      </c>
      <c r="Y378" s="930">
        <v>0</v>
      </c>
      <c r="Z378" s="929">
        <v>0</v>
      </c>
      <c r="AA378" s="930">
        <v>0</v>
      </c>
      <c r="AB378" s="929">
        <v>424839.49</v>
      </c>
      <c r="AC378" s="930">
        <v>9582.61</v>
      </c>
      <c r="AE378" s="419">
        <v>424839.49</v>
      </c>
      <c r="AF378" s="419">
        <v>9582.61</v>
      </c>
      <c r="AG378" s="967">
        <v>0</v>
      </c>
      <c r="AH378" s="967">
        <v>0</v>
      </c>
    </row>
    <row r="379" spans="1:34" ht="12.75" hidden="1">
      <c r="A379" s="925" t="s">
        <v>250</v>
      </c>
      <c r="B379" s="77">
        <v>210838.46</v>
      </c>
      <c r="C379" s="78">
        <v>6372.59</v>
      </c>
      <c r="D379" s="77">
        <v>214001.03</v>
      </c>
      <c r="E379" s="78">
        <v>3210.02</v>
      </c>
      <c r="F379" s="77" t="s">
        <v>516</v>
      </c>
      <c r="G379" s="78" t="s">
        <v>516</v>
      </c>
      <c r="H379" s="77" t="s">
        <v>516</v>
      </c>
      <c r="I379" s="78" t="s">
        <v>516</v>
      </c>
      <c r="J379" s="77" t="s">
        <v>516</v>
      </c>
      <c r="K379" s="78" t="s">
        <v>516</v>
      </c>
      <c r="L379" s="77" t="s">
        <v>516</v>
      </c>
      <c r="M379" s="78" t="s">
        <v>516</v>
      </c>
      <c r="N379" s="83">
        <v>424839.49</v>
      </c>
      <c r="O379" s="84">
        <v>9582.61</v>
      </c>
      <c r="P379" s="77" t="s">
        <v>516</v>
      </c>
      <c r="Q379" s="78" t="s">
        <v>516</v>
      </c>
      <c r="R379" s="77" t="s">
        <v>516</v>
      </c>
      <c r="S379" s="78" t="s">
        <v>516</v>
      </c>
      <c r="T379" s="77" t="s">
        <v>516</v>
      </c>
      <c r="U379" s="78" t="s">
        <v>516</v>
      </c>
      <c r="V379" s="77" t="s">
        <v>516</v>
      </c>
      <c r="W379" s="78" t="s">
        <v>516</v>
      </c>
      <c r="X379" s="77" t="s">
        <v>516</v>
      </c>
      <c r="Y379" s="78" t="s">
        <v>516</v>
      </c>
      <c r="Z379" s="77" t="s">
        <v>516</v>
      </c>
      <c r="AA379" s="78" t="s">
        <v>516</v>
      </c>
      <c r="AB379" s="83">
        <v>424839.49</v>
      </c>
      <c r="AC379" s="84">
        <v>9582.61</v>
      </c>
      <c r="AE379" s="419">
        <v>424839.49</v>
      </c>
      <c r="AF379" s="419">
        <v>9582.61</v>
      </c>
      <c r="AG379" s="967">
        <v>0</v>
      </c>
      <c r="AH379" s="967">
        <v>0</v>
      </c>
    </row>
    <row r="380" spans="1:34" ht="12.75" hidden="1">
      <c r="A380" s="738" t="s">
        <v>498</v>
      </c>
      <c r="B380" s="929">
        <v>62316.66</v>
      </c>
      <c r="C380" s="930">
        <v>11564.43</v>
      </c>
      <c r="D380" s="929">
        <v>62316.66</v>
      </c>
      <c r="E380" s="930">
        <v>11061.63</v>
      </c>
      <c r="F380" s="929">
        <v>62316.66</v>
      </c>
      <c r="G380" s="930">
        <v>9537.01</v>
      </c>
      <c r="H380" s="929">
        <v>62316.66</v>
      </c>
      <c r="I380" s="930">
        <v>10056.03</v>
      </c>
      <c r="J380" s="929">
        <v>62316.66</v>
      </c>
      <c r="K380" s="930">
        <v>9861.39</v>
      </c>
      <c r="L380" s="929">
        <v>62316.66</v>
      </c>
      <c r="M380" s="930">
        <v>8758.48</v>
      </c>
      <c r="N380" s="929">
        <v>373899.96</v>
      </c>
      <c r="O380" s="930">
        <v>60838.97</v>
      </c>
      <c r="P380" s="929">
        <v>62316.66</v>
      </c>
      <c r="Q380" s="930">
        <v>7996.16</v>
      </c>
      <c r="R380" s="929">
        <v>62316.66</v>
      </c>
      <c r="S380" s="930">
        <v>8563.85</v>
      </c>
      <c r="T380" s="929">
        <v>62316.66</v>
      </c>
      <c r="U380" s="930">
        <v>7055.44</v>
      </c>
      <c r="V380" s="929">
        <v>62316.66</v>
      </c>
      <c r="W380" s="930">
        <v>6812.14</v>
      </c>
      <c r="X380" s="929">
        <v>62316.66</v>
      </c>
      <c r="Y380" s="930">
        <v>6536.42</v>
      </c>
      <c r="Z380" s="929">
        <v>62316.66</v>
      </c>
      <c r="AA380" s="930">
        <v>5838.98</v>
      </c>
      <c r="AB380" s="929">
        <v>747799.92</v>
      </c>
      <c r="AC380" s="930">
        <v>103641.96</v>
      </c>
      <c r="AE380" s="419">
        <v>747799.92</v>
      </c>
      <c r="AF380" s="419">
        <v>103641.96</v>
      </c>
      <c r="AG380" s="967">
        <v>0</v>
      </c>
      <c r="AH380" s="967">
        <v>0</v>
      </c>
    </row>
    <row r="381" spans="1:34" ht="12.75" hidden="1">
      <c r="A381" s="938" t="s">
        <v>1</v>
      </c>
      <c r="B381" s="77"/>
      <c r="C381" s="78"/>
      <c r="D381" s="77"/>
      <c r="E381" s="78"/>
      <c r="F381" s="77"/>
      <c r="G381" s="78"/>
      <c r="H381" s="77"/>
      <c r="I381" s="78"/>
      <c r="J381" s="77"/>
      <c r="K381" s="78"/>
      <c r="L381" s="77"/>
      <c r="M381" s="78"/>
      <c r="N381" s="83">
        <v>0</v>
      </c>
      <c r="O381" s="84">
        <v>0</v>
      </c>
      <c r="P381" s="77"/>
      <c r="Q381" s="78"/>
      <c r="R381" s="77"/>
      <c r="S381" s="78"/>
      <c r="T381" s="77"/>
      <c r="U381" s="78"/>
      <c r="V381" s="77"/>
      <c r="W381" s="78"/>
      <c r="X381" s="77"/>
      <c r="Y381" s="78"/>
      <c r="Z381" s="77"/>
      <c r="AA381" s="78"/>
      <c r="AB381" s="83">
        <v>0</v>
      </c>
      <c r="AC381" s="84">
        <v>0</v>
      </c>
      <c r="AE381" s="419">
        <v>0</v>
      </c>
      <c r="AF381" s="419">
        <v>0</v>
      </c>
      <c r="AG381" s="967">
        <v>0</v>
      </c>
      <c r="AH381" s="967">
        <v>0</v>
      </c>
    </row>
    <row r="382" spans="1:34" ht="12.75" hidden="1">
      <c r="A382" s="861" t="s">
        <v>15</v>
      </c>
      <c r="B382" s="596"/>
      <c r="C382" s="597"/>
      <c r="D382" s="596"/>
      <c r="E382" s="597"/>
      <c r="F382" s="596"/>
      <c r="G382" s="597"/>
      <c r="H382" s="596"/>
      <c r="I382" s="597"/>
      <c r="J382" s="596"/>
      <c r="K382" s="597"/>
      <c r="L382" s="596"/>
      <c r="M382" s="597"/>
      <c r="N382" s="598">
        <v>0</v>
      </c>
      <c r="O382" s="94">
        <v>0</v>
      </c>
      <c r="P382" s="596"/>
      <c r="Q382" s="597"/>
      <c r="R382" s="596"/>
      <c r="S382" s="597"/>
      <c r="T382" s="596"/>
      <c r="U382" s="597"/>
      <c r="V382" s="596"/>
      <c r="W382" s="597"/>
      <c r="X382" s="596"/>
      <c r="Y382" s="597"/>
      <c r="Z382" s="596"/>
      <c r="AA382" s="597"/>
      <c r="AB382" s="598">
        <v>0</v>
      </c>
      <c r="AC382" s="94">
        <v>0</v>
      </c>
      <c r="AE382" s="419">
        <v>0</v>
      </c>
      <c r="AF382" s="419">
        <v>0</v>
      </c>
      <c r="AG382" s="967">
        <v>0</v>
      </c>
      <c r="AH382" s="967">
        <v>0</v>
      </c>
    </row>
    <row r="383" spans="1:34" ht="12.75" hidden="1">
      <c r="A383" s="861" t="s">
        <v>13</v>
      </c>
      <c r="B383" s="596"/>
      <c r="C383" s="597"/>
      <c r="D383" s="596"/>
      <c r="E383" s="597"/>
      <c r="F383" s="596"/>
      <c r="G383" s="597"/>
      <c r="H383" s="596"/>
      <c r="I383" s="597"/>
      <c r="J383" s="596"/>
      <c r="K383" s="597"/>
      <c r="L383" s="596"/>
      <c r="M383" s="597"/>
      <c r="N383" s="598">
        <v>0</v>
      </c>
      <c r="O383" s="94">
        <v>0</v>
      </c>
      <c r="P383" s="596"/>
      <c r="Q383" s="597"/>
      <c r="R383" s="596"/>
      <c r="S383" s="597"/>
      <c r="T383" s="596"/>
      <c r="U383" s="597"/>
      <c r="V383" s="596"/>
      <c r="W383" s="597"/>
      <c r="X383" s="596"/>
      <c r="Y383" s="597"/>
      <c r="Z383" s="596"/>
      <c r="AA383" s="597"/>
      <c r="AB383" s="598">
        <v>0</v>
      </c>
      <c r="AC383" s="94">
        <v>0</v>
      </c>
      <c r="AE383" s="419">
        <v>0</v>
      </c>
      <c r="AF383" s="419">
        <v>0</v>
      </c>
      <c r="AG383" s="967">
        <v>0</v>
      </c>
      <c r="AH383" s="967">
        <v>0</v>
      </c>
    </row>
    <row r="384" spans="1:34" ht="12.75" hidden="1">
      <c r="A384" s="409" t="s">
        <v>3</v>
      </c>
      <c r="B384" s="596">
        <v>62316.66</v>
      </c>
      <c r="C384" s="597">
        <v>11564.43</v>
      </c>
      <c r="D384" s="596">
        <v>62316.66</v>
      </c>
      <c r="E384" s="597">
        <v>11061.63</v>
      </c>
      <c r="F384" s="596">
        <v>62316.66</v>
      </c>
      <c r="G384" s="597">
        <v>9537.01</v>
      </c>
      <c r="H384" s="596">
        <v>62316.66</v>
      </c>
      <c r="I384" s="597">
        <v>10056.03</v>
      </c>
      <c r="J384" s="596">
        <v>62316.66</v>
      </c>
      <c r="K384" s="597">
        <v>9861.39</v>
      </c>
      <c r="L384" s="596">
        <v>62316.66</v>
      </c>
      <c r="M384" s="597">
        <v>8758.48</v>
      </c>
      <c r="N384" s="598">
        <v>373899.96</v>
      </c>
      <c r="O384" s="94">
        <v>60838.97</v>
      </c>
      <c r="P384" s="596">
        <v>62316.66</v>
      </c>
      <c r="Q384" s="597">
        <v>7996.16</v>
      </c>
      <c r="R384" s="596">
        <v>62316.66</v>
      </c>
      <c r="S384" s="597">
        <v>8563.85</v>
      </c>
      <c r="T384" s="596">
        <v>62316.66</v>
      </c>
      <c r="U384" s="597">
        <v>7055.44</v>
      </c>
      <c r="V384" s="596">
        <v>62316.66</v>
      </c>
      <c r="W384" s="597">
        <v>6812.14</v>
      </c>
      <c r="X384" s="596">
        <v>62316.66</v>
      </c>
      <c r="Y384" s="597">
        <v>6536.42</v>
      </c>
      <c r="Z384" s="596">
        <v>62316.66</v>
      </c>
      <c r="AA384" s="597">
        <v>5838.98</v>
      </c>
      <c r="AB384" s="598">
        <v>747799.92</v>
      </c>
      <c r="AC384" s="94">
        <v>103641.96</v>
      </c>
      <c r="AE384" s="419">
        <v>747799.92</v>
      </c>
      <c r="AF384" s="419">
        <v>103641.96</v>
      </c>
      <c r="AG384" s="967">
        <v>0</v>
      </c>
      <c r="AH384" s="967">
        <v>0</v>
      </c>
    </row>
    <row r="385" spans="1:34" ht="12.75" hidden="1">
      <c r="A385" s="861" t="s">
        <v>7</v>
      </c>
      <c r="B385" s="596"/>
      <c r="C385" s="597"/>
      <c r="D385" s="596"/>
      <c r="E385" s="597"/>
      <c r="F385" s="596"/>
      <c r="G385" s="597"/>
      <c r="H385" s="596"/>
      <c r="I385" s="597"/>
      <c r="J385" s="596"/>
      <c r="K385" s="597"/>
      <c r="L385" s="596"/>
      <c r="M385" s="597"/>
      <c r="N385" s="598">
        <v>0</v>
      </c>
      <c r="O385" s="94">
        <v>0</v>
      </c>
      <c r="P385" s="596"/>
      <c r="Q385" s="597"/>
      <c r="R385" s="596"/>
      <c r="S385" s="597"/>
      <c r="T385" s="596"/>
      <c r="U385" s="597"/>
      <c r="V385" s="596"/>
      <c r="W385" s="597"/>
      <c r="X385" s="596"/>
      <c r="Y385" s="597"/>
      <c r="Z385" s="596"/>
      <c r="AA385" s="597"/>
      <c r="AB385" s="598">
        <v>0</v>
      </c>
      <c r="AC385" s="94">
        <v>0</v>
      </c>
      <c r="AE385" s="419">
        <v>0</v>
      </c>
      <c r="AF385" s="419">
        <v>0</v>
      </c>
      <c r="AG385" s="967">
        <v>0</v>
      </c>
      <c r="AH385" s="967">
        <v>0</v>
      </c>
    </row>
    <row r="386" spans="1:34" ht="13.5" hidden="1" thickBot="1">
      <c r="A386" s="901" t="s">
        <v>4</v>
      </c>
      <c r="B386" s="604"/>
      <c r="C386" s="605"/>
      <c r="D386" s="604"/>
      <c r="E386" s="605"/>
      <c r="F386" s="604"/>
      <c r="G386" s="605"/>
      <c r="H386" s="604"/>
      <c r="I386" s="605"/>
      <c r="J386" s="604"/>
      <c r="K386" s="605"/>
      <c r="L386" s="604"/>
      <c r="M386" s="605"/>
      <c r="N386" s="606">
        <v>0</v>
      </c>
      <c r="O386" s="607">
        <v>0</v>
      </c>
      <c r="P386" s="604"/>
      <c r="Q386" s="605"/>
      <c r="R386" s="604"/>
      <c r="S386" s="605"/>
      <c r="T386" s="604"/>
      <c r="U386" s="605"/>
      <c r="V386" s="604"/>
      <c r="W386" s="605"/>
      <c r="X386" s="604"/>
      <c r="Y386" s="605"/>
      <c r="Z386" s="604"/>
      <c r="AA386" s="605"/>
      <c r="AB386" s="606">
        <v>0</v>
      </c>
      <c r="AC386" s="607">
        <v>0</v>
      </c>
      <c r="AE386" s="419">
        <v>0</v>
      </c>
      <c r="AF386" s="419">
        <v>0</v>
      </c>
      <c r="AG386" s="967">
        <v>0</v>
      </c>
      <c r="AH386" s="967">
        <v>0</v>
      </c>
    </row>
    <row r="387" spans="31:34" ht="13.5" hidden="1" thickBot="1">
      <c r="AE387" s="419">
        <v>0</v>
      </c>
      <c r="AF387" s="419">
        <v>0</v>
      </c>
      <c r="AG387" s="967">
        <v>0</v>
      </c>
      <c r="AH387" s="967">
        <v>0</v>
      </c>
    </row>
    <row r="388" spans="1:34" s="1" customFormat="1" ht="12.75" hidden="1">
      <c r="A388" s="140" t="s">
        <v>314</v>
      </c>
      <c r="B388" s="895">
        <v>2249485.4</v>
      </c>
      <c r="C388" s="896">
        <v>178829.98</v>
      </c>
      <c r="D388" s="895">
        <v>265644.88</v>
      </c>
      <c r="E388" s="896">
        <v>72319.64</v>
      </c>
      <c r="F388" s="895">
        <v>619225.61</v>
      </c>
      <c r="G388" s="896">
        <v>98146.9</v>
      </c>
      <c r="H388" s="895">
        <v>272874.86</v>
      </c>
      <c r="I388" s="896">
        <v>65089.65</v>
      </c>
      <c r="J388" s="895">
        <v>276567.09</v>
      </c>
      <c r="K388" s="896">
        <v>61397.42</v>
      </c>
      <c r="L388" s="895">
        <v>280311.83</v>
      </c>
      <c r="M388" s="896">
        <v>57652.68</v>
      </c>
      <c r="N388" s="895">
        <v>3964109.67</v>
      </c>
      <c r="O388" s="896">
        <v>533436.27</v>
      </c>
      <c r="P388" s="895">
        <v>284109.82</v>
      </c>
      <c r="Q388" s="896">
        <v>53854.7</v>
      </c>
      <c r="R388" s="895">
        <v>287961.85</v>
      </c>
      <c r="S388" s="896">
        <v>50002.66</v>
      </c>
      <c r="T388" s="895">
        <v>291868.71</v>
      </c>
      <c r="U388" s="896">
        <v>46095.8</v>
      </c>
      <c r="V388" s="895">
        <v>295831.23</v>
      </c>
      <c r="W388" s="896">
        <v>42133.28</v>
      </c>
      <c r="X388" s="895">
        <v>299850.18</v>
      </c>
      <c r="Y388" s="896">
        <v>38114.33</v>
      </c>
      <c r="Z388" s="895">
        <v>303926.41</v>
      </c>
      <c r="AA388" s="896">
        <v>34038.1</v>
      </c>
      <c r="AB388" s="895">
        <v>5727657.869999999</v>
      </c>
      <c r="AC388" s="896">
        <v>797675.14</v>
      </c>
      <c r="AE388" s="419">
        <v>5727657.869999999</v>
      </c>
      <c r="AF388" s="419">
        <v>797675.14</v>
      </c>
      <c r="AG388" s="967">
        <v>0</v>
      </c>
      <c r="AH388" s="967">
        <v>0</v>
      </c>
    </row>
    <row r="389" spans="1:34" s="1" customFormat="1" ht="12.75" hidden="1">
      <c r="A389" s="46" t="s">
        <v>344</v>
      </c>
      <c r="B389" s="91">
        <v>1987379.76</v>
      </c>
      <c r="C389" s="92">
        <v>102971.11</v>
      </c>
      <c r="D389" s="89"/>
      <c r="E389" s="90"/>
      <c r="F389" s="89"/>
      <c r="G389" s="90"/>
      <c r="H389" s="89"/>
      <c r="I389" s="90"/>
      <c r="J389" s="89"/>
      <c r="K389" s="90"/>
      <c r="L389" s="89"/>
      <c r="M389" s="90"/>
      <c r="N389" s="61">
        <v>1987379.76</v>
      </c>
      <c r="O389" s="60">
        <v>102971.11</v>
      </c>
      <c r="P389" s="89"/>
      <c r="Q389" s="90"/>
      <c r="R389" s="89"/>
      <c r="S389" s="90"/>
      <c r="T389" s="89"/>
      <c r="U389" s="90"/>
      <c r="V389" s="89"/>
      <c r="W389" s="90"/>
      <c r="X389" s="89"/>
      <c r="Y389" s="90"/>
      <c r="Z389" s="89"/>
      <c r="AA389" s="90"/>
      <c r="AB389" s="61">
        <v>1987379.76</v>
      </c>
      <c r="AC389" s="60">
        <v>102971.11</v>
      </c>
      <c r="AE389" s="419">
        <v>1987379.76</v>
      </c>
      <c r="AF389" s="419">
        <v>102971.11</v>
      </c>
      <c r="AG389" s="967">
        <v>0</v>
      </c>
      <c r="AH389" s="967">
        <v>0</v>
      </c>
    </row>
    <row r="390" spans="1:34" s="1" customFormat="1" ht="12.75" hidden="1">
      <c r="A390" s="46" t="s">
        <v>343</v>
      </c>
      <c r="B390" s="91">
        <v>54333.34</v>
      </c>
      <c r="C390" s="92">
        <v>11650.54</v>
      </c>
      <c r="D390" s="91">
        <v>54740.84</v>
      </c>
      <c r="E390" s="92">
        <v>11243.04</v>
      </c>
      <c r="F390" s="91">
        <v>55151.4</v>
      </c>
      <c r="G390" s="92">
        <v>10832.48</v>
      </c>
      <c r="H390" s="91">
        <v>55565.03</v>
      </c>
      <c r="I390" s="92">
        <v>10418.85</v>
      </c>
      <c r="J390" s="91">
        <v>55981.77</v>
      </c>
      <c r="K390" s="92">
        <v>10002.11</v>
      </c>
      <c r="L390" s="91">
        <v>56401.64</v>
      </c>
      <c r="M390" s="92">
        <v>9582.24</v>
      </c>
      <c r="N390" s="61">
        <v>332174.02</v>
      </c>
      <c r="O390" s="60">
        <v>63729.26</v>
      </c>
      <c r="P390" s="91">
        <v>56824.65</v>
      </c>
      <c r="Q390" s="92">
        <v>9159.23</v>
      </c>
      <c r="R390" s="91">
        <v>57250.83</v>
      </c>
      <c r="S390" s="92">
        <v>8733.05</v>
      </c>
      <c r="T390" s="91">
        <v>57680.21</v>
      </c>
      <c r="U390" s="92">
        <v>8303.67</v>
      </c>
      <c r="V390" s="91">
        <v>58112.82</v>
      </c>
      <c r="W390" s="92">
        <v>7871.06</v>
      </c>
      <c r="X390" s="91">
        <v>58548.66</v>
      </c>
      <c r="Y390" s="92">
        <v>7435.22</v>
      </c>
      <c r="Z390" s="91">
        <v>58987.78</v>
      </c>
      <c r="AA390" s="92">
        <v>6996.1</v>
      </c>
      <c r="AB390" s="61">
        <v>679578.97</v>
      </c>
      <c r="AC390" s="60">
        <v>112227.59</v>
      </c>
      <c r="AE390" s="419">
        <v>679578.97</v>
      </c>
      <c r="AF390" s="419">
        <v>112227.59</v>
      </c>
      <c r="AG390" s="967">
        <v>0</v>
      </c>
      <c r="AH390" s="967">
        <v>0</v>
      </c>
    </row>
    <row r="391" spans="1:34" s="1" customFormat="1" ht="12.75" hidden="1">
      <c r="A391" s="46" t="s">
        <v>482</v>
      </c>
      <c r="B391" s="91">
        <v>207772.3</v>
      </c>
      <c r="C391" s="92">
        <v>64208.33</v>
      </c>
      <c r="D391" s="91">
        <v>210904.04</v>
      </c>
      <c r="E391" s="92">
        <v>61076.6</v>
      </c>
      <c r="F391" s="91">
        <v>214082.97</v>
      </c>
      <c r="G391" s="92">
        <v>57897.66</v>
      </c>
      <c r="H391" s="91">
        <v>217309.83</v>
      </c>
      <c r="I391" s="92">
        <v>54670.8</v>
      </c>
      <c r="J391" s="91">
        <v>220585.32</v>
      </c>
      <c r="K391" s="92">
        <v>51395.31</v>
      </c>
      <c r="L391" s="91">
        <v>223910.19</v>
      </c>
      <c r="M391" s="92">
        <v>48070.44</v>
      </c>
      <c r="N391" s="61">
        <v>1294564.65</v>
      </c>
      <c r="O391" s="60">
        <v>337319.14</v>
      </c>
      <c r="P391" s="91">
        <v>227285.17</v>
      </c>
      <c r="Q391" s="92">
        <v>44695.47</v>
      </c>
      <c r="R391" s="91">
        <v>230711.02</v>
      </c>
      <c r="S391" s="92">
        <v>41269.61</v>
      </c>
      <c r="T391" s="91">
        <v>234188.5</v>
      </c>
      <c r="U391" s="92">
        <v>37792.13</v>
      </c>
      <c r="V391" s="91">
        <v>237718.41</v>
      </c>
      <c r="W391" s="92">
        <v>34262.22</v>
      </c>
      <c r="X391" s="91">
        <v>241301.52</v>
      </c>
      <c r="Y391" s="92">
        <v>30679.11</v>
      </c>
      <c r="Z391" s="91">
        <v>244938.63</v>
      </c>
      <c r="AA391" s="92">
        <v>27042</v>
      </c>
      <c r="AB391" s="61">
        <v>2710707.9</v>
      </c>
      <c r="AC391" s="60">
        <v>553059.68</v>
      </c>
      <c r="AE391" s="419">
        <v>2710707.9</v>
      </c>
      <c r="AF391" s="419">
        <v>553059.68</v>
      </c>
      <c r="AG391" s="967">
        <v>0</v>
      </c>
      <c r="AH391" s="967">
        <v>0</v>
      </c>
    </row>
    <row r="392" spans="1:34" s="1" customFormat="1" ht="13.5" hidden="1" thickBot="1">
      <c r="A392" s="46" t="s">
        <v>352</v>
      </c>
      <c r="B392" s="91"/>
      <c r="C392" s="92"/>
      <c r="D392" s="91"/>
      <c r="E392" s="92"/>
      <c r="F392" s="91">
        <v>349991.24</v>
      </c>
      <c r="G392" s="92">
        <v>29416.76</v>
      </c>
      <c r="H392" s="91"/>
      <c r="I392" s="92"/>
      <c r="J392" s="91"/>
      <c r="K392" s="92"/>
      <c r="L392" s="91"/>
      <c r="M392" s="92"/>
      <c r="N392" s="61">
        <v>349991.24</v>
      </c>
      <c r="O392" s="60">
        <v>29416.76</v>
      </c>
      <c r="P392" s="91"/>
      <c r="Q392" s="92"/>
      <c r="R392" s="91"/>
      <c r="S392" s="92"/>
      <c r="T392" s="91"/>
      <c r="U392" s="92"/>
      <c r="V392" s="91"/>
      <c r="W392" s="92"/>
      <c r="X392" s="91"/>
      <c r="Y392" s="92"/>
      <c r="Z392" s="91"/>
      <c r="AA392" s="92"/>
      <c r="AB392" s="61">
        <v>349991.24</v>
      </c>
      <c r="AC392" s="60">
        <v>29416.76</v>
      </c>
      <c r="AE392" s="419">
        <v>349991.24</v>
      </c>
      <c r="AF392" s="419">
        <v>29416.76</v>
      </c>
      <c r="AG392" s="967">
        <v>0</v>
      </c>
      <c r="AH392" s="967">
        <v>0</v>
      </c>
    </row>
    <row r="393" spans="1:34" s="52" customFormat="1" ht="13.5" hidden="1" thickBot="1">
      <c r="A393" s="905" t="s">
        <v>495</v>
      </c>
      <c r="B393" s="906">
        <v>2522640.52</v>
      </c>
      <c r="C393" s="907">
        <v>196767</v>
      </c>
      <c r="D393" s="906">
        <v>541962.57</v>
      </c>
      <c r="E393" s="907">
        <v>86591.29</v>
      </c>
      <c r="F393" s="906">
        <v>681542.27</v>
      </c>
      <c r="G393" s="907">
        <v>107683.91</v>
      </c>
      <c r="H393" s="906">
        <v>335191.52</v>
      </c>
      <c r="I393" s="907">
        <v>75145.68</v>
      </c>
      <c r="J393" s="906">
        <v>338883.75</v>
      </c>
      <c r="K393" s="907">
        <v>71258.81</v>
      </c>
      <c r="L393" s="906">
        <v>342628.49</v>
      </c>
      <c r="M393" s="907">
        <v>66411.16</v>
      </c>
      <c r="N393" s="906">
        <v>4762849.12</v>
      </c>
      <c r="O393" s="907">
        <v>603857.85</v>
      </c>
      <c r="P393" s="906">
        <v>346426.48</v>
      </c>
      <c r="Q393" s="907">
        <v>61850.86</v>
      </c>
      <c r="R393" s="906">
        <v>350278.51</v>
      </c>
      <c r="S393" s="907">
        <v>58566.51</v>
      </c>
      <c r="T393" s="906">
        <v>354185.37</v>
      </c>
      <c r="U393" s="907">
        <v>53151.24</v>
      </c>
      <c r="V393" s="906">
        <v>358147.89</v>
      </c>
      <c r="W393" s="907">
        <v>48945.42</v>
      </c>
      <c r="X393" s="906">
        <v>362166.84</v>
      </c>
      <c r="Y393" s="907">
        <v>44650.75</v>
      </c>
      <c r="Z393" s="906">
        <v>366243.07</v>
      </c>
      <c r="AA393" s="907">
        <v>39877.08</v>
      </c>
      <c r="AB393" s="906">
        <v>6900297.279999999</v>
      </c>
      <c r="AC393" s="907">
        <v>910899.71</v>
      </c>
      <c r="AE393" s="419">
        <v>6900297.279999999</v>
      </c>
      <c r="AF393" s="419">
        <v>910899.71</v>
      </c>
      <c r="AG393" s="967">
        <v>0</v>
      </c>
      <c r="AH393" s="967">
        <v>0</v>
      </c>
    </row>
    <row r="394" spans="1:34" s="52" customFormat="1" ht="13.5" hidden="1" thickBot="1">
      <c r="A394" s="42" t="s">
        <v>245</v>
      </c>
      <c r="B394" s="40">
        <v>2938281.42</v>
      </c>
      <c r="C394" s="39">
        <v>252811.8</v>
      </c>
      <c r="D394" s="40">
        <v>960685.28</v>
      </c>
      <c r="E394" s="39">
        <v>136474.52</v>
      </c>
      <c r="F394" s="40">
        <v>1103373.96</v>
      </c>
      <c r="G394" s="39">
        <v>162084.88</v>
      </c>
      <c r="H394" s="40">
        <v>760159.6</v>
      </c>
      <c r="I394" s="39">
        <v>126981.8</v>
      </c>
      <c r="J394" s="40">
        <v>767015.88</v>
      </c>
      <c r="K394" s="39">
        <v>123975.6</v>
      </c>
      <c r="L394" s="40">
        <v>773952.58</v>
      </c>
      <c r="M394" s="39">
        <v>116597.5</v>
      </c>
      <c r="N394" s="40">
        <v>7303468.719999999</v>
      </c>
      <c r="O394" s="39">
        <v>918926.1</v>
      </c>
      <c r="P394" s="40">
        <v>780970.66</v>
      </c>
      <c r="Q394" s="39">
        <v>112842.01</v>
      </c>
      <c r="R394" s="40">
        <v>788071.19</v>
      </c>
      <c r="S394" s="39">
        <v>108678.96</v>
      </c>
      <c r="T394" s="40">
        <v>795255.18</v>
      </c>
      <c r="U394" s="39">
        <v>100786.35</v>
      </c>
      <c r="V394" s="40">
        <v>802523.73</v>
      </c>
      <c r="W394" s="39">
        <v>97267.94</v>
      </c>
      <c r="X394" s="40">
        <v>809877.87</v>
      </c>
      <c r="Y394" s="39">
        <v>90532.38</v>
      </c>
      <c r="Z394" s="40">
        <v>817318.7</v>
      </c>
      <c r="AA394" s="39">
        <v>86365.39</v>
      </c>
      <c r="AB394" s="40">
        <v>12097486.049999999</v>
      </c>
      <c r="AC394" s="39">
        <v>1515399.13</v>
      </c>
      <c r="AE394" s="419">
        <v>12097486.049999999</v>
      </c>
      <c r="AF394" s="419">
        <v>1515399.13</v>
      </c>
      <c r="AG394" s="967">
        <v>0</v>
      </c>
      <c r="AH394" s="967">
        <v>0</v>
      </c>
    </row>
    <row r="395" spans="1:34" s="305" customFormat="1" ht="6" customHeight="1" hidden="1" thickBot="1">
      <c r="A395" s="87"/>
      <c r="B395" s="304"/>
      <c r="C395" s="304"/>
      <c r="D395" s="304"/>
      <c r="E395" s="304"/>
      <c r="F395" s="304"/>
      <c r="G395" s="304"/>
      <c r="H395" s="304"/>
      <c r="I395" s="304"/>
      <c r="J395" s="304"/>
      <c r="K395" s="304"/>
      <c r="L395" s="304"/>
      <c r="M395" s="304"/>
      <c r="N395" s="304"/>
      <c r="O395" s="304"/>
      <c r="P395" s="304"/>
      <c r="Q395" s="304"/>
      <c r="R395" s="304"/>
      <c r="S395" s="304"/>
      <c r="T395" s="304"/>
      <c r="U395" s="304"/>
      <c r="V395" s="304"/>
      <c r="W395" s="304"/>
      <c r="X395" s="304"/>
      <c r="Y395" s="304"/>
      <c r="Z395" s="304"/>
      <c r="AA395" s="304"/>
      <c r="AB395" s="304"/>
      <c r="AC395" s="304"/>
      <c r="AE395" s="419">
        <v>0</v>
      </c>
      <c r="AF395" s="419">
        <v>0</v>
      </c>
      <c r="AG395" s="967">
        <v>0</v>
      </c>
      <c r="AH395" s="967">
        <v>0</v>
      </c>
    </row>
    <row r="396" spans="1:34" ht="16.5" hidden="1" thickBot="1">
      <c r="A396" s="95" t="s">
        <v>217</v>
      </c>
      <c r="B396" s="40">
        <v>4139456.59</v>
      </c>
      <c r="C396" s="39">
        <v>375232.86</v>
      </c>
      <c r="D396" s="40">
        <v>2161860</v>
      </c>
      <c r="E396" s="39">
        <v>245205.46</v>
      </c>
      <c r="F396" s="40">
        <v>2304549.13</v>
      </c>
      <c r="G396" s="39">
        <v>280425.25</v>
      </c>
      <c r="H396" s="40">
        <v>1961334.32</v>
      </c>
      <c r="I396" s="39">
        <v>239530.38</v>
      </c>
      <c r="J396" s="40">
        <v>1968191.05</v>
      </c>
      <c r="K396" s="39">
        <v>238235.53</v>
      </c>
      <c r="L396" s="40">
        <v>1975127.3</v>
      </c>
      <c r="M396" s="39">
        <v>225196.95</v>
      </c>
      <c r="N396" s="40">
        <v>14510518.389999997</v>
      </c>
      <c r="O396" s="39">
        <v>1603826.43</v>
      </c>
      <c r="P396" s="40">
        <v>1982145.83</v>
      </c>
      <c r="Q396" s="39">
        <v>223020.97</v>
      </c>
      <c r="R396" s="40">
        <v>1989245.91</v>
      </c>
      <c r="S396" s="39">
        <v>216817.52</v>
      </c>
      <c r="T396" s="40">
        <v>1996430.35</v>
      </c>
      <c r="U396" s="39">
        <v>203462.15</v>
      </c>
      <c r="V396" s="40">
        <v>2003698.45</v>
      </c>
      <c r="W396" s="39">
        <v>201325.79</v>
      </c>
      <c r="X396" s="40">
        <v>2011052.95</v>
      </c>
      <c r="Y396" s="39">
        <v>189258.98</v>
      </c>
      <c r="Z396" s="40">
        <v>2018493.51</v>
      </c>
      <c r="AA396" s="39">
        <v>186342.63</v>
      </c>
      <c r="AB396" s="40">
        <v>26511585.39</v>
      </c>
      <c r="AC396" s="39">
        <v>2824054.47</v>
      </c>
      <c r="AE396" s="419">
        <v>26511585.39</v>
      </c>
      <c r="AF396" s="419">
        <v>2824054.47</v>
      </c>
      <c r="AG396" s="967">
        <v>0</v>
      </c>
      <c r="AH396" s="967">
        <v>0</v>
      </c>
    </row>
    <row r="397" spans="31:34" ht="12.75" hidden="1">
      <c r="AE397" s="419">
        <v>0</v>
      </c>
      <c r="AF397" s="419">
        <v>0</v>
      </c>
      <c r="AG397" s="967">
        <v>0</v>
      </c>
      <c r="AH397" s="967">
        <v>0</v>
      </c>
    </row>
    <row r="398" spans="31:34" ht="12.75" hidden="1">
      <c r="AE398" s="419">
        <v>0</v>
      </c>
      <c r="AF398" s="419">
        <v>0</v>
      </c>
      <c r="AG398" s="967">
        <v>0</v>
      </c>
      <c r="AH398" s="967">
        <v>0</v>
      </c>
    </row>
    <row r="399" spans="1:34" ht="25.5" hidden="1" thickBot="1">
      <c r="A399" s="33"/>
      <c r="B399" s="33"/>
      <c r="C399" s="33"/>
      <c r="D399" s="33"/>
      <c r="E399" s="33"/>
      <c r="F399" s="33"/>
      <c r="G399" s="33"/>
      <c r="H399" s="34" t="s">
        <v>264</v>
      </c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 t="s">
        <v>264</v>
      </c>
      <c r="W399" s="33"/>
      <c r="X399" s="33"/>
      <c r="Y399" s="33"/>
      <c r="Z399" s="33"/>
      <c r="AA399" s="33"/>
      <c r="AB399" s="1047"/>
      <c r="AC399" s="1047"/>
      <c r="AD399" s="28" t="s">
        <v>264</v>
      </c>
      <c r="AE399" s="419">
        <v>0</v>
      </c>
      <c r="AF399" s="419">
        <v>0</v>
      </c>
      <c r="AG399" s="967">
        <v>0</v>
      </c>
      <c r="AH399" s="967">
        <v>0</v>
      </c>
    </row>
    <row r="400" spans="1:34" s="52" customFormat="1" ht="13.5" hidden="1" thickBot="1">
      <c r="A400" s="55" t="s">
        <v>220</v>
      </c>
      <c r="B400" s="54"/>
      <c r="C400" s="54"/>
      <c r="D400" s="54"/>
      <c r="E400" s="54"/>
      <c r="F400" s="54"/>
      <c r="G400" s="54"/>
      <c r="H400" s="54" t="s">
        <v>268</v>
      </c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 t="s">
        <v>268</v>
      </c>
      <c r="W400" s="54"/>
      <c r="X400" s="54"/>
      <c r="Y400" s="54"/>
      <c r="Z400" s="54"/>
      <c r="AA400" s="54"/>
      <c r="AB400" s="54"/>
      <c r="AC400" s="62"/>
      <c r="AE400" s="419">
        <v>0</v>
      </c>
      <c r="AF400" s="419">
        <v>0</v>
      </c>
      <c r="AG400" s="967">
        <v>0</v>
      </c>
      <c r="AH400" s="967">
        <v>0</v>
      </c>
    </row>
    <row r="401" spans="1:34" ht="12.75" hidden="1">
      <c r="A401" s="85" t="s">
        <v>246</v>
      </c>
      <c r="B401" s="79">
        <v>1201175.08</v>
      </c>
      <c r="C401" s="80">
        <v>97936.94</v>
      </c>
      <c r="D401" s="79">
        <v>1201174.81</v>
      </c>
      <c r="E401" s="80">
        <v>86616.26</v>
      </c>
      <c r="F401" s="79">
        <v>1201175.08</v>
      </c>
      <c r="G401" s="80">
        <v>93856.15</v>
      </c>
      <c r="H401" s="79">
        <v>1201174.81</v>
      </c>
      <c r="I401" s="80">
        <v>88853.94</v>
      </c>
      <c r="J401" s="79">
        <v>1201175.08</v>
      </c>
      <c r="K401" s="80">
        <v>89775.36</v>
      </c>
      <c r="L401" s="79">
        <v>1201174.81</v>
      </c>
      <c r="M401" s="80">
        <v>84905</v>
      </c>
      <c r="N401" s="79">
        <v>7207049.67</v>
      </c>
      <c r="O401" s="80">
        <v>541943.65</v>
      </c>
      <c r="P401" s="79">
        <v>1201175.08</v>
      </c>
      <c r="Q401" s="80">
        <v>85694.66</v>
      </c>
      <c r="R401" s="79">
        <v>1201174.81</v>
      </c>
      <c r="S401" s="80">
        <v>83654.36</v>
      </c>
      <c r="T401" s="79">
        <v>1201175.08</v>
      </c>
      <c r="U401" s="80">
        <v>78981.2</v>
      </c>
      <c r="V401" s="79">
        <v>1201174.81</v>
      </c>
      <c r="W401" s="80">
        <v>79573.67</v>
      </c>
      <c r="X401" s="79">
        <v>1201175.08</v>
      </c>
      <c r="Y401" s="80">
        <v>75032.27</v>
      </c>
      <c r="Z401" s="79">
        <v>1201174.81</v>
      </c>
      <c r="AA401" s="80">
        <v>75492.89</v>
      </c>
      <c r="AB401" s="79">
        <v>14414099.340000002</v>
      </c>
      <c r="AC401" s="80">
        <v>1020372.7</v>
      </c>
      <c r="AE401" s="419">
        <v>14414099.340000002</v>
      </c>
      <c r="AF401" s="419">
        <v>1020372.7</v>
      </c>
      <c r="AG401" s="967">
        <v>0</v>
      </c>
      <c r="AH401" s="967">
        <v>0</v>
      </c>
    </row>
    <row r="402" spans="1:34" ht="12.75" hidden="1">
      <c r="A402" s="46" t="s">
        <v>1</v>
      </c>
      <c r="B402" s="77">
        <v>129603.44</v>
      </c>
      <c r="C402" s="78">
        <v>10567.1</v>
      </c>
      <c r="D402" s="77">
        <v>129603.53</v>
      </c>
      <c r="E402" s="78">
        <v>9345.62</v>
      </c>
      <c r="F402" s="77">
        <v>129603.44</v>
      </c>
      <c r="G402" s="78">
        <v>10126.82</v>
      </c>
      <c r="H402" s="77">
        <v>129603.53</v>
      </c>
      <c r="I402" s="78">
        <v>9587.09</v>
      </c>
      <c r="J402" s="77">
        <v>129603.44</v>
      </c>
      <c r="K402" s="78">
        <v>9686.54</v>
      </c>
      <c r="L402" s="77">
        <v>129603.53</v>
      </c>
      <c r="M402" s="78">
        <v>9161.03</v>
      </c>
      <c r="N402" s="83">
        <v>777620.91</v>
      </c>
      <c r="O402" s="84">
        <v>58474.2</v>
      </c>
      <c r="P402" s="77">
        <v>129603.44</v>
      </c>
      <c r="Q402" s="78">
        <v>9246.26</v>
      </c>
      <c r="R402" s="77">
        <v>129603.53</v>
      </c>
      <c r="S402" s="78">
        <v>9026.12</v>
      </c>
      <c r="T402" s="77">
        <v>129603.44</v>
      </c>
      <c r="U402" s="78">
        <v>8521.85</v>
      </c>
      <c r="V402" s="77">
        <v>129603.53</v>
      </c>
      <c r="W402" s="78">
        <v>8585.75</v>
      </c>
      <c r="X402" s="77">
        <v>129603.44</v>
      </c>
      <c r="Y402" s="78">
        <v>8095.79</v>
      </c>
      <c r="Z402" s="77">
        <v>129603.53</v>
      </c>
      <c r="AA402" s="78">
        <v>8145.47</v>
      </c>
      <c r="AB402" s="83">
        <v>1555241.82</v>
      </c>
      <c r="AC402" s="84">
        <v>110095.44</v>
      </c>
      <c r="AE402" s="419">
        <v>1555241.82</v>
      </c>
      <c r="AF402" s="419">
        <v>110095.44</v>
      </c>
      <c r="AG402" s="967">
        <v>0</v>
      </c>
      <c r="AH402" s="967">
        <v>0</v>
      </c>
    </row>
    <row r="403" spans="1:34" ht="12.75" hidden="1">
      <c r="A403" s="46" t="s">
        <v>36</v>
      </c>
      <c r="B403" s="77">
        <v>78439.58</v>
      </c>
      <c r="C403" s="78">
        <v>6395.5</v>
      </c>
      <c r="D403" s="77">
        <v>78439.58</v>
      </c>
      <c r="E403" s="78">
        <v>5656.24</v>
      </c>
      <c r="F403" s="77">
        <v>78439.58</v>
      </c>
      <c r="G403" s="78">
        <v>6129.01</v>
      </c>
      <c r="H403" s="77">
        <v>78439.58</v>
      </c>
      <c r="I403" s="78">
        <v>5802.4</v>
      </c>
      <c r="J403" s="77">
        <v>78439.58</v>
      </c>
      <c r="K403" s="78">
        <v>5862.52</v>
      </c>
      <c r="L403" s="77">
        <v>78439.58</v>
      </c>
      <c r="M403" s="78">
        <v>5544.46</v>
      </c>
      <c r="N403" s="83">
        <v>470637.48</v>
      </c>
      <c r="O403" s="84">
        <v>35390.13</v>
      </c>
      <c r="P403" s="77">
        <v>78439.58</v>
      </c>
      <c r="Q403" s="78">
        <v>5596.03</v>
      </c>
      <c r="R403" s="77">
        <v>78439.58</v>
      </c>
      <c r="S403" s="78">
        <v>5462.83</v>
      </c>
      <c r="T403" s="77">
        <v>78439.58</v>
      </c>
      <c r="U403" s="78">
        <v>5157.64</v>
      </c>
      <c r="V403" s="77">
        <v>78439.58</v>
      </c>
      <c r="W403" s="78">
        <v>5196.34</v>
      </c>
      <c r="X403" s="77">
        <v>78439.58</v>
      </c>
      <c r="Y403" s="78">
        <v>4899.79</v>
      </c>
      <c r="Z403" s="77">
        <v>78439.58</v>
      </c>
      <c r="AA403" s="78">
        <v>4929.85</v>
      </c>
      <c r="AB403" s="83">
        <v>941274.96</v>
      </c>
      <c r="AC403" s="84">
        <v>66632.61</v>
      </c>
      <c r="AE403" s="419">
        <v>941274.96</v>
      </c>
      <c r="AF403" s="419">
        <v>66632.61</v>
      </c>
      <c r="AG403" s="967">
        <v>0</v>
      </c>
      <c r="AH403" s="967">
        <v>0</v>
      </c>
    </row>
    <row r="404" spans="1:34" ht="12.75" hidden="1">
      <c r="A404" s="46" t="s">
        <v>37</v>
      </c>
      <c r="B404" s="77">
        <v>123403.68</v>
      </c>
      <c r="C404" s="78">
        <v>10061.66</v>
      </c>
      <c r="D404" s="77">
        <v>123403.59</v>
      </c>
      <c r="E404" s="78">
        <v>8898.59</v>
      </c>
      <c r="F404" s="77">
        <v>123403.68</v>
      </c>
      <c r="G404" s="78">
        <v>9642.35</v>
      </c>
      <c r="H404" s="77">
        <v>123403.59</v>
      </c>
      <c r="I404" s="78">
        <v>9128.45</v>
      </c>
      <c r="J404" s="77">
        <v>123403.68</v>
      </c>
      <c r="K404" s="78">
        <v>9223.13</v>
      </c>
      <c r="L404" s="77">
        <v>123403.59</v>
      </c>
      <c r="M404" s="78">
        <v>8722.82</v>
      </c>
      <c r="N404" s="83">
        <v>740421.81</v>
      </c>
      <c r="O404" s="84">
        <v>55677</v>
      </c>
      <c r="P404" s="77">
        <v>123403.68</v>
      </c>
      <c r="Q404" s="78">
        <v>8803.91</v>
      </c>
      <c r="R404" s="77">
        <v>123403.59</v>
      </c>
      <c r="S404" s="78">
        <v>8594.3</v>
      </c>
      <c r="T404" s="77">
        <v>123403.68</v>
      </c>
      <c r="U404" s="78">
        <v>8114.24</v>
      </c>
      <c r="V404" s="77">
        <v>123403.59</v>
      </c>
      <c r="W404" s="78">
        <v>8175.08</v>
      </c>
      <c r="X404" s="77">
        <v>123403.68</v>
      </c>
      <c r="Y404" s="78">
        <v>7708.52</v>
      </c>
      <c r="Z404" s="77">
        <v>123403.59</v>
      </c>
      <c r="AA404" s="78">
        <v>7755.86</v>
      </c>
      <c r="AB404" s="83">
        <v>1480843.62</v>
      </c>
      <c r="AC404" s="84">
        <v>104828.91</v>
      </c>
      <c r="AE404" s="419">
        <v>1480843.62</v>
      </c>
      <c r="AF404" s="419">
        <v>104828.91</v>
      </c>
      <c r="AG404" s="967">
        <v>0</v>
      </c>
      <c r="AH404" s="967">
        <v>0</v>
      </c>
    </row>
    <row r="405" spans="1:34" ht="12.75" hidden="1">
      <c r="A405" s="46" t="s">
        <v>19</v>
      </c>
      <c r="B405" s="77">
        <v>264441.92</v>
      </c>
      <c r="C405" s="78">
        <v>21561.08</v>
      </c>
      <c r="D405" s="77">
        <v>264442.01</v>
      </c>
      <c r="E405" s="78">
        <v>19068.79</v>
      </c>
      <c r="F405" s="77">
        <v>264441.92</v>
      </c>
      <c r="G405" s="78">
        <v>20662.7</v>
      </c>
      <c r="H405" s="77">
        <v>264442.01</v>
      </c>
      <c r="I405" s="78">
        <v>19561.45</v>
      </c>
      <c r="J405" s="77">
        <v>264441.92</v>
      </c>
      <c r="K405" s="78">
        <v>19764.31</v>
      </c>
      <c r="L405" s="77">
        <v>264442.01</v>
      </c>
      <c r="M405" s="78">
        <v>18692.05</v>
      </c>
      <c r="N405" s="83">
        <v>1586651.79</v>
      </c>
      <c r="O405" s="84">
        <v>119310.38</v>
      </c>
      <c r="P405" s="77">
        <v>264441.92</v>
      </c>
      <c r="Q405" s="78">
        <v>18865.93</v>
      </c>
      <c r="R405" s="77">
        <v>264442.01</v>
      </c>
      <c r="S405" s="78">
        <v>18416.74</v>
      </c>
      <c r="T405" s="77">
        <v>264441.92</v>
      </c>
      <c r="U405" s="78">
        <v>17387.95</v>
      </c>
      <c r="V405" s="77">
        <v>264442.01</v>
      </c>
      <c r="W405" s="78">
        <v>17518.36</v>
      </c>
      <c r="X405" s="77">
        <v>264441.92</v>
      </c>
      <c r="Y405" s="78">
        <v>16518.55</v>
      </c>
      <c r="Z405" s="77">
        <v>264442.01</v>
      </c>
      <c r="AA405" s="78">
        <v>16619.98</v>
      </c>
      <c r="AB405" s="83">
        <v>3173303.58</v>
      </c>
      <c r="AC405" s="84">
        <v>224637.89</v>
      </c>
      <c r="AE405" s="419">
        <v>3173303.58</v>
      </c>
      <c r="AF405" s="419">
        <v>224637.89</v>
      </c>
      <c r="AG405" s="967">
        <v>0</v>
      </c>
      <c r="AH405" s="967">
        <v>0</v>
      </c>
    </row>
    <row r="406" spans="1:34" ht="12.75" hidden="1">
      <c r="A406" s="46" t="s">
        <v>15</v>
      </c>
      <c r="B406" s="77">
        <v>25840.59</v>
      </c>
      <c r="C406" s="78">
        <v>2106.9</v>
      </c>
      <c r="D406" s="77">
        <v>25840.68</v>
      </c>
      <c r="E406" s="78">
        <v>1863.36</v>
      </c>
      <c r="F406" s="77">
        <v>25840.59</v>
      </c>
      <c r="G406" s="78">
        <v>2019.06</v>
      </c>
      <c r="H406" s="77">
        <v>25840.68</v>
      </c>
      <c r="I406" s="78">
        <v>1911.51</v>
      </c>
      <c r="J406" s="77">
        <v>25840.59</v>
      </c>
      <c r="K406" s="78">
        <v>1931.31</v>
      </c>
      <c r="L406" s="77">
        <v>25840.68</v>
      </c>
      <c r="M406" s="78">
        <v>1826.55</v>
      </c>
      <c r="N406" s="83">
        <v>155043.81</v>
      </c>
      <c r="O406" s="84">
        <v>11658.69</v>
      </c>
      <c r="P406" s="77">
        <v>25840.59</v>
      </c>
      <c r="Q406" s="78">
        <v>1843.56</v>
      </c>
      <c r="R406" s="77">
        <v>25840.68</v>
      </c>
      <c r="S406" s="78">
        <v>1799.64</v>
      </c>
      <c r="T406" s="77">
        <v>25840.59</v>
      </c>
      <c r="U406" s="78">
        <v>1699.11</v>
      </c>
      <c r="V406" s="77">
        <v>25840.68</v>
      </c>
      <c r="W406" s="78">
        <v>1711.89</v>
      </c>
      <c r="X406" s="77">
        <v>25840.59</v>
      </c>
      <c r="Y406" s="78">
        <v>1614.15</v>
      </c>
      <c r="Z406" s="77">
        <v>25840.68</v>
      </c>
      <c r="AA406" s="78">
        <v>1624.05</v>
      </c>
      <c r="AB406" s="83">
        <v>310087.62</v>
      </c>
      <c r="AC406" s="84">
        <v>21951.09</v>
      </c>
      <c r="AE406" s="419">
        <v>310087.62</v>
      </c>
      <c r="AF406" s="419">
        <v>21951.09</v>
      </c>
      <c r="AG406" s="967">
        <v>0</v>
      </c>
      <c r="AH406" s="967">
        <v>0</v>
      </c>
    </row>
    <row r="407" spans="1:34" ht="12.75" hidden="1">
      <c r="A407" s="46" t="s">
        <v>14</v>
      </c>
      <c r="B407" s="77">
        <v>16773.61</v>
      </c>
      <c r="C407" s="78">
        <v>1367.64</v>
      </c>
      <c r="D407" s="77">
        <v>16773.52</v>
      </c>
      <c r="E407" s="78">
        <v>1209.51</v>
      </c>
      <c r="F407" s="77">
        <v>16773.61</v>
      </c>
      <c r="G407" s="78">
        <v>1310.67</v>
      </c>
      <c r="H407" s="77">
        <v>16773.52</v>
      </c>
      <c r="I407" s="78">
        <v>1240.74</v>
      </c>
      <c r="J407" s="77">
        <v>16773.61</v>
      </c>
      <c r="K407" s="78">
        <v>1253.61</v>
      </c>
      <c r="L407" s="77">
        <v>16773.52</v>
      </c>
      <c r="M407" s="78">
        <v>1185.66</v>
      </c>
      <c r="N407" s="83">
        <v>100641.39</v>
      </c>
      <c r="O407" s="84">
        <v>7567.83</v>
      </c>
      <c r="P407" s="77">
        <v>16773.61</v>
      </c>
      <c r="Q407" s="78">
        <v>1196.64</v>
      </c>
      <c r="R407" s="77">
        <v>16773.52</v>
      </c>
      <c r="S407" s="78">
        <v>1168.2</v>
      </c>
      <c r="T407" s="77">
        <v>16773.61</v>
      </c>
      <c r="U407" s="78">
        <v>1102.95</v>
      </c>
      <c r="V407" s="77">
        <v>16773.52</v>
      </c>
      <c r="W407" s="78">
        <v>1111.23</v>
      </c>
      <c r="X407" s="77">
        <v>16773.61</v>
      </c>
      <c r="Y407" s="78">
        <v>1047.78</v>
      </c>
      <c r="Z407" s="77">
        <v>16773.52</v>
      </c>
      <c r="AA407" s="78">
        <v>1054.17</v>
      </c>
      <c r="AB407" s="83">
        <v>201282.78</v>
      </c>
      <c r="AC407" s="84">
        <v>14248.8</v>
      </c>
      <c r="AE407" s="419">
        <v>201282.78</v>
      </c>
      <c r="AF407" s="419">
        <v>14248.8</v>
      </c>
      <c r="AG407" s="967">
        <v>0</v>
      </c>
      <c r="AH407" s="967">
        <v>0</v>
      </c>
    </row>
    <row r="408" spans="1:34" ht="12.75" hidden="1">
      <c r="A408" s="46" t="s">
        <v>13</v>
      </c>
      <c r="B408" s="77">
        <v>62222.72</v>
      </c>
      <c r="C408" s="78">
        <v>5073.31</v>
      </c>
      <c r="D408" s="77">
        <v>62222.63</v>
      </c>
      <c r="E408" s="78">
        <v>4486.87</v>
      </c>
      <c r="F408" s="77">
        <v>62222.72</v>
      </c>
      <c r="G408" s="78">
        <v>4861.9</v>
      </c>
      <c r="H408" s="77">
        <v>62222.63</v>
      </c>
      <c r="I408" s="78">
        <v>4602.79</v>
      </c>
      <c r="J408" s="77">
        <v>62222.72</v>
      </c>
      <c r="K408" s="78">
        <v>4650.49</v>
      </c>
      <c r="L408" s="77">
        <v>62222.63</v>
      </c>
      <c r="M408" s="78">
        <v>4398.22</v>
      </c>
      <c r="N408" s="83">
        <v>373336.05</v>
      </c>
      <c r="O408" s="84">
        <v>28073.58</v>
      </c>
      <c r="P408" s="77">
        <v>62222.72</v>
      </c>
      <c r="Q408" s="78">
        <v>4439.08</v>
      </c>
      <c r="R408" s="77">
        <v>62222.63</v>
      </c>
      <c r="S408" s="78">
        <v>4333.42</v>
      </c>
      <c r="T408" s="77">
        <v>62222.72</v>
      </c>
      <c r="U408" s="78">
        <v>4091.32</v>
      </c>
      <c r="V408" s="77">
        <v>62222.63</v>
      </c>
      <c r="W408" s="78">
        <v>4122.01</v>
      </c>
      <c r="X408" s="77">
        <v>62222.72</v>
      </c>
      <c r="Y408" s="78">
        <v>3886.75</v>
      </c>
      <c r="Z408" s="77">
        <v>62222.63</v>
      </c>
      <c r="AA408" s="78">
        <v>3910.69</v>
      </c>
      <c r="AB408" s="83">
        <v>746672.1</v>
      </c>
      <c r="AC408" s="84">
        <v>52856.85</v>
      </c>
      <c r="AE408" s="419">
        <v>746672.1</v>
      </c>
      <c r="AF408" s="419">
        <v>52856.85</v>
      </c>
      <c r="AG408" s="967">
        <v>0</v>
      </c>
      <c r="AH408" s="967">
        <v>0</v>
      </c>
    </row>
    <row r="409" spans="1:34" ht="12.75" hidden="1">
      <c r="A409" s="46" t="s">
        <v>208</v>
      </c>
      <c r="B409" s="77">
        <v>58046.53</v>
      </c>
      <c r="C409" s="78">
        <v>4732.75</v>
      </c>
      <c r="D409" s="77">
        <v>58046.53</v>
      </c>
      <c r="E409" s="78">
        <v>4185.73</v>
      </c>
      <c r="F409" s="77">
        <v>58046.53</v>
      </c>
      <c r="G409" s="78">
        <v>4535.56</v>
      </c>
      <c r="H409" s="77">
        <v>58046.53</v>
      </c>
      <c r="I409" s="78">
        <v>4293.82</v>
      </c>
      <c r="J409" s="77">
        <v>58046.53</v>
      </c>
      <c r="K409" s="78">
        <v>4338.37</v>
      </c>
      <c r="L409" s="77">
        <v>58046.53</v>
      </c>
      <c r="M409" s="78">
        <v>4103.02</v>
      </c>
      <c r="N409" s="93">
        <v>348279.18</v>
      </c>
      <c r="O409" s="84">
        <v>26189.25</v>
      </c>
      <c r="P409" s="77">
        <v>58046.53</v>
      </c>
      <c r="Q409" s="78">
        <v>4141.18</v>
      </c>
      <c r="R409" s="77">
        <v>58046.53</v>
      </c>
      <c r="S409" s="78">
        <v>4042.54</v>
      </c>
      <c r="T409" s="77">
        <v>58046.53</v>
      </c>
      <c r="U409" s="78">
        <v>3816.73</v>
      </c>
      <c r="V409" s="77">
        <v>58046.53</v>
      </c>
      <c r="W409" s="78">
        <v>3845.35</v>
      </c>
      <c r="X409" s="77">
        <v>58046.53</v>
      </c>
      <c r="Y409" s="78">
        <v>3625.93</v>
      </c>
      <c r="Z409" s="77">
        <v>58046.53</v>
      </c>
      <c r="AA409" s="78">
        <v>3648.16</v>
      </c>
      <c r="AB409" s="83">
        <v>696558.36</v>
      </c>
      <c r="AC409" s="84">
        <v>49309.14</v>
      </c>
      <c r="AE409" s="419">
        <v>696558.36</v>
      </c>
      <c r="AF409" s="419">
        <v>49309.14</v>
      </c>
      <c r="AG409" s="967">
        <v>0</v>
      </c>
      <c r="AH409" s="967">
        <v>0</v>
      </c>
    </row>
    <row r="410" spans="1:34" ht="12.75" hidden="1">
      <c r="A410" s="46" t="s">
        <v>229</v>
      </c>
      <c r="B410" s="77">
        <v>92832.24</v>
      </c>
      <c r="C410" s="78">
        <v>7569.02</v>
      </c>
      <c r="D410" s="77">
        <v>92832.24</v>
      </c>
      <c r="E410" s="78">
        <v>6694.12</v>
      </c>
      <c r="F410" s="77">
        <v>92832.24</v>
      </c>
      <c r="G410" s="78">
        <v>7253.66</v>
      </c>
      <c r="H410" s="77">
        <v>92832.24</v>
      </c>
      <c r="I410" s="78">
        <v>6867.02</v>
      </c>
      <c r="J410" s="77">
        <v>92832.24</v>
      </c>
      <c r="K410" s="78">
        <v>6938.3</v>
      </c>
      <c r="L410" s="77">
        <v>92832.24</v>
      </c>
      <c r="M410" s="78">
        <v>6561.82</v>
      </c>
      <c r="N410" s="83">
        <v>556993.44</v>
      </c>
      <c r="O410" s="94">
        <v>41883.94</v>
      </c>
      <c r="P410" s="77">
        <v>92832.24</v>
      </c>
      <c r="Q410" s="78">
        <v>6622.84</v>
      </c>
      <c r="R410" s="77">
        <v>92832.24</v>
      </c>
      <c r="S410" s="78">
        <v>6465.16</v>
      </c>
      <c r="T410" s="77">
        <v>92832.24</v>
      </c>
      <c r="U410" s="78">
        <v>6103.99</v>
      </c>
      <c r="V410" s="77">
        <v>92832.24</v>
      </c>
      <c r="W410" s="78">
        <v>6149.8</v>
      </c>
      <c r="X410" s="77">
        <v>92832.24</v>
      </c>
      <c r="Y410" s="78">
        <v>5798.8</v>
      </c>
      <c r="Z410" s="77">
        <v>92832.24</v>
      </c>
      <c r="AA410" s="78">
        <v>5834.44</v>
      </c>
      <c r="AB410" s="83">
        <v>1113986.88</v>
      </c>
      <c r="AC410" s="84">
        <v>78858.97</v>
      </c>
      <c r="AE410" s="419">
        <v>1113986.88</v>
      </c>
      <c r="AF410" s="419">
        <v>78858.97</v>
      </c>
      <c r="AG410" s="967">
        <v>0</v>
      </c>
      <c r="AH410" s="967">
        <v>0</v>
      </c>
    </row>
    <row r="411" spans="1:34" ht="12.75" hidden="1">
      <c r="A411" s="46" t="s">
        <v>4</v>
      </c>
      <c r="B411" s="77">
        <v>69605.7</v>
      </c>
      <c r="C411" s="78">
        <v>5675.23</v>
      </c>
      <c r="D411" s="77">
        <v>69605.61</v>
      </c>
      <c r="E411" s="78">
        <v>5019.22</v>
      </c>
      <c r="F411" s="77">
        <v>69605.7</v>
      </c>
      <c r="G411" s="78">
        <v>5438.8</v>
      </c>
      <c r="H411" s="77">
        <v>69605.61</v>
      </c>
      <c r="I411" s="78">
        <v>5148.91</v>
      </c>
      <c r="J411" s="77">
        <v>69605.7</v>
      </c>
      <c r="K411" s="78">
        <v>5202.28</v>
      </c>
      <c r="L411" s="77">
        <v>69605.61</v>
      </c>
      <c r="M411" s="78">
        <v>4920.04</v>
      </c>
      <c r="N411" s="83">
        <v>417633.93</v>
      </c>
      <c r="O411" s="94">
        <v>31404.48</v>
      </c>
      <c r="P411" s="77">
        <v>69605.7</v>
      </c>
      <c r="Q411" s="78">
        <v>4965.85</v>
      </c>
      <c r="R411" s="77">
        <v>69605.61</v>
      </c>
      <c r="S411" s="78">
        <v>4847.59</v>
      </c>
      <c r="T411" s="77">
        <v>69605.7</v>
      </c>
      <c r="U411" s="78">
        <v>4576.78</v>
      </c>
      <c r="V411" s="77">
        <v>69605.61</v>
      </c>
      <c r="W411" s="78">
        <v>4611.16</v>
      </c>
      <c r="X411" s="77">
        <v>69605.7</v>
      </c>
      <c r="Y411" s="78">
        <v>4348</v>
      </c>
      <c r="Z411" s="77">
        <v>69605.61</v>
      </c>
      <c r="AA411" s="78">
        <v>4374.64</v>
      </c>
      <c r="AB411" s="83">
        <v>835267.86</v>
      </c>
      <c r="AC411" s="84">
        <v>59128.5</v>
      </c>
      <c r="AE411" s="419">
        <v>835267.86</v>
      </c>
      <c r="AF411" s="419">
        <v>59128.5</v>
      </c>
      <c r="AG411" s="967">
        <v>0</v>
      </c>
      <c r="AH411" s="967">
        <v>0</v>
      </c>
    </row>
    <row r="412" spans="1:34" ht="12.75" hidden="1">
      <c r="A412" s="46" t="s">
        <v>10</v>
      </c>
      <c r="B412" s="77">
        <v>21203.78</v>
      </c>
      <c r="C412" s="78">
        <v>1728.81</v>
      </c>
      <c r="D412" s="77">
        <v>21203.69</v>
      </c>
      <c r="E412" s="78">
        <v>1529.01</v>
      </c>
      <c r="F412" s="77">
        <v>21203.78</v>
      </c>
      <c r="G412" s="78">
        <v>1656.81</v>
      </c>
      <c r="H412" s="77">
        <v>21203.69</v>
      </c>
      <c r="I412" s="78">
        <v>1568.52</v>
      </c>
      <c r="J412" s="77">
        <v>21203.78</v>
      </c>
      <c r="K412" s="78">
        <v>1584.72</v>
      </c>
      <c r="L412" s="77">
        <v>21203.69</v>
      </c>
      <c r="M412" s="78">
        <v>1498.77</v>
      </c>
      <c r="N412" s="83">
        <v>127222.41</v>
      </c>
      <c r="O412" s="94">
        <v>9566.64</v>
      </c>
      <c r="P412" s="77">
        <v>21203.78</v>
      </c>
      <c r="Q412" s="78">
        <v>1512.72</v>
      </c>
      <c r="R412" s="77">
        <v>21203.69</v>
      </c>
      <c r="S412" s="78">
        <v>1476.72</v>
      </c>
      <c r="T412" s="77">
        <v>21203.78</v>
      </c>
      <c r="U412" s="78">
        <v>1394.19</v>
      </c>
      <c r="V412" s="77">
        <v>21203.69</v>
      </c>
      <c r="W412" s="78">
        <v>1404.63</v>
      </c>
      <c r="X412" s="77">
        <v>21203.78</v>
      </c>
      <c r="Y412" s="78">
        <v>1324.53</v>
      </c>
      <c r="Z412" s="77">
        <v>21203.69</v>
      </c>
      <c r="AA412" s="78">
        <v>1332.63</v>
      </c>
      <c r="AB412" s="83">
        <v>254444.82</v>
      </c>
      <c r="AC412" s="84">
        <v>18012.06</v>
      </c>
      <c r="AE412" s="419">
        <v>254444.82</v>
      </c>
      <c r="AF412" s="419">
        <v>18012.06</v>
      </c>
      <c r="AG412" s="967">
        <v>0</v>
      </c>
      <c r="AH412" s="967">
        <v>0</v>
      </c>
    </row>
    <row r="413" spans="1:34" ht="13.5" hidden="1" thickBot="1">
      <c r="A413" s="46" t="s">
        <v>11</v>
      </c>
      <c r="B413" s="77">
        <v>258761.29</v>
      </c>
      <c r="C413" s="78">
        <v>21097.94</v>
      </c>
      <c r="D413" s="77">
        <v>258761.2</v>
      </c>
      <c r="E413" s="78">
        <v>18659.2</v>
      </c>
      <c r="F413" s="77">
        <v>258761.29</v>
      </c>
      <c r="G413" s="78">
        <v>20218.81</v>
      </c>
      <c r="H413" s="77">
        <v>258761.2</v>
      </c>
      <c r="I413" s="78">
        <v>19141.24</v>
      </c>
      <c r="J413" s="77">
        <v>258761.29</v>
      </c>
      <c r="K413" s="78">
        <v>19339.78</v>
      </c>
      <c r="L413" s="77">
        <v>258761.2</v>
      </c>
      <c r="M413" s="78">
        <v>18290.56</v>
      </c>
      <c r="N413" s="83">
        <v>1552567.47</v>
      </c>
      <c r="O413" s="94">
        <v>116747.53</v>
      </c>
      <c r="P413" s="77">
        <v>258761.29</v>
      </c>
      <c r="Q413" s="78">
        <v>18460.66</v>
      </c>
      <c r="R413" s="77">
        <v>258761.2</v>
      </c>
      <c r="S413" s="78">
        <v>18021.1</v>
      </c>
      <c r="T413" s="77">
        <v>258761.29</v>
      </c>
      <c r="U413" s="78">
        <v>17014.45</v>
      </c>
      <c r="V413" s="77">
        <v>258761.2</v>
      </c>
      <c r="W413" s="78">
        <v>17142.07</v>
      </c>
      <c r="X413" s="77">
        <v>258761.29</v>
      </c>
      <c r="Y413" s="78">
        <v>16163.68</v>
      </c>
      <c r="Z413" s="77">
        <v>258761.2</v>
      </c>
      <c r="AA413" s="78">
        <v>16262.95</v>
      </c>
      <c r="AB413" s="83">
        <v>3105134.94</v>
      </c>
      <c r="AC413" s="84">
        <v>219812.44</v>
      </c>
      <c r="AE413" s="419">
        <v>3105134.94</v>
      </c>
      <c r="AF413" s="419">
        <v>219812.44</v>
      </c>
      <c r="AG413" s="967">
        <v>0</v>
      </c>
      <c r="AH413" s="967">
        <v>0</v>
      </c>
    </row>
    <row r="414" spans="1:34" s="52" customFormat="1" ht="13.5" hidden="1" thickBot="1">
      <c r="A414" s="53" t="s">
        <v>244</v>
      </c>
      <c r="B414" s="81">
        <v>1201175.08</v>
      </c>
      <c r="C414" s="82">
        <v>97936.94</v>
      </c>
      <c r="D414" s="81">
        <v>1201174.81</v>
      </c>
      <c r="E414" s="82">
        <v>86616.26</v>
      </c>
      <c r="F414" s="81">
        <v>1201175.08</v>
      </c>
      <c r="G414" s="82">
        <v>93856.15</v>
      </c>
      <c r="H414" s="81">
        <v>1201174.81</v>
      </c>
      <c r="I414" s="82">
        <v>88853.94</v>
      </c>
      <c r="J414" s="81">
        <v>1201175.08</v>
      </c>
      <c r="K414" s="82">
        <v>89775.36</v>
      </c>
      <c r="L414" s="81">
        <v>1201174.81</v>
      </c>
      <c r="M414" s="82">
        <v>84905</v>
      </c>
      <c r="N414" s="630">
        <v>7207049.67</v>
      </c>
      <c r="O414" s="631">
        <v>541943.65</v>
      </c>
      <c r="P414" s="81">
        <v>1201175.08</v>
      </c>
      <c r="Q414" s="82">
        <v>85694.66</v>
      </c>
      <c r="R414" s="81">
        <v>1201174.81</v>
      </c>
      <c r="S414" s="82">
        <v>83654.36</v>
      </c>
      <c r="T414" s="81">
        <v>1201175.08</v>
      </c>
      <c r="U414" s="82">
        <v>78981.2</v>
      </c>
      <c r="V414" s="81">
        <v>1201174.81</v>
      </c>
      <c r="W414" s="82">
        <v>79573.67</v>
      </c>
      <c r="X414" s="81">
        <v>1201175.08</v>
      </c>
      <c r="Y414" s="82">
        <v>75032.27</v>
      </c>
      <c r="Z414" s="81">
        <v>1201174.81</v>
      </c>
      <c r="AA414" s="82">
        <v>75492.89</v>
      </c>
      <c r="AB414" s="630">
        <v>14414099.340000002</v>
      </c>
      <c r="AC414" s="631">
        <v>1020372.7</v>
      </c>
      <c r="AE414" s="419">
        <v>14414099.340000002</v>
      </c>
      <c r="AF414" s="419">
        <v>1020372.7</v>
      </c>
      <c r="AG414" s="967">
        <v>0</v>
      </c>
      <c r="AH414" s="967">
        <v>0</v>
      </c>
    </row>
    <row r="415" spans="1:34" ht="13.5" hidden="1" thickBot="1">
      <c r="A415" s="52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1"/>
      <c r="AC415" s="52"/>
      <c r="AE415" s="419">
        <v>0</v>
      </c>
      <c r="AF415" s="419">
        <v>0</v>
      </c>
      <c r="AG415" s="967">
        <v>0</v>
      </c>
      <c r="AH415" s="967">
        <v>0</v>
      </c>
    </row>
    <row r="416" spans="1:34" s="52" customFormat="1" ht="13.5" hidden="1" thickBot="1">
      <c r="A416" s="24" t="s">
        <v>218</v>
      </c>
      <c r="B416" s="49"/>
      <c r="C416" s="49"/>
      <c r="D416" s="49"/>
      <c r="E416" s="49"/>
      <c r="F416" s="49"/>
      <c r="G416" s="49"/>
      <c r="H416" s="88" t="s">
        <v>256</v>
      </c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88" t="s">
        <v>256</v>
      </c>
      <c r="W416" s="49"/>
      <c r="X416" s="49"/>
      <c r="Y416" s="49"/>
      <c r="Z416" s="49"/>
      <c r="AA416" s="49"/>
      <c r="AB416" s="49"/>
      <c r="AC416" s="48"/>
      <c r="AE416" s="419">
        <v>0</v>
      </c>
      <c r="AF416" s="419">
        <v>0</v>
      </c>
      <c r="AG416" s="967">
        <v>0</v>
      </c>
      <c r="AH416" s="967">
        <v>0</v>
      </c>
    </row>
    <row r="417" spans="1:34" ht="12.75" hidden="1">
      <c r="A417" s="45" t="s">
        <v>98</v>
      </c>
      <c r="B417" s="44">
        <v>451390.2800000041</v>
      </c>
      <c r="C417" s="43">
        <v>766.75</v>
      </c>
      <c r="D417" s="44">
        <v>0</v>
      </c>
      <c r="E417" s="43">
        <v>0</v>
      </c>
      <c r="F417" s="44">
        <v>0</v>
      </c>
      <c r="G417" s="43">
        <v>0</v>
      </c>
      <c r="H417" s="44">
        <v>0</v>
      </c>
      <c r="I417" s="43">
        <v>0</v>
      </c>
      <c r="J417" s="44">
        <v>0</v>
      </c>
      <c r="K417" s="43">
        <v>0</v>
      </c>
      <c r="L417" s="44">
        <v>0</v>
      </c>
      <c r="M417" s="43">
        <v>0</v>
      </c>
      <c r="N417" s="44">
        <v>451390.2800000041</v>
      </c>
      <c r="O417" s="43">
        <v>766.75</v>
      </c>
      <c r="P417" s="44">
        <v>0</v>
      </c>
      <c r="Q417" s="43">
        <v>0</v>
      </c>
      <c r="R417" s="44">
        <v>0</v>
      </c>
      <c r="S417" s="43">
        <v>0</v>
      </c>
      <c r="T417" s="44">
        <v>0</v>
      </c>
      <c r="U417" s="43">
        <v>0</v>
      </c>
      <c r="V417" s="44">
        <v>0</v>
      </c>
      <c r="W417" s="43">
        <v>0</v>
      </c>
      <c r="X417" s="44">
        <v>0</v>
      </c>
      <c r="Y417" s="43">
        <v>0</v>
      </c>
      <c r="Z417" s="44">
        <v>0</v>
      </c>
      <c r="AA417" s="43">
        <v>0</v>
      </c>
      <c r="AB417" s="44">
        <v>451390.2800000041</v>
      </c>
      <c r="AC417" s="43">
        <v>766.75</v>
      </c>
      <c r="AE417" s="419">
        <v>451390.2800000041</v>
      </c>
      <c r="AF417" s="419">
        <v>766.75</v>
      </c>
      <c r="AG417" s="967">
        <v>0</v>
      </c>
      <c r="AH417" s="967">
        <v>0</v>
      </c>
    </row>
    <row r="418" spans="1:34" ht="12.75" hidden="1">
      <c r="A418" s="46" t="s">
        <v>37</v>
      </c>
      <c r="B418" s="91"/>
      <c r="C418" s="92"/>
      <c r="D418" s="405"/>
      <c r="E418" s="406"/>
      <c r="F418" s="405"/>
      <c r="G418" s="406"/>
      <c r="H418" s="405"/>
      <c r="I418" s="406"/>
      <c r="J418" s="405"/>
      <c r="K418" s="406"/>
      <c r="L418" s="405"/>
      <c r="M418" s="406"/>
      <c r="N418" s="61">
        <v>0</v>
      </c>
      <c r="O418" s="60">
        <v>0</v>
      </c>
      <c r="P418" s="405"/>
      <c r="Q418" s="406"/>
      <c r="R418" s="405"/>
      <c r="S418" s="406"/>
      <c r="T418" s="405"/>
      <c r="U418" s="406"/>
      <c r="V418" s="405"/>
      <c r="W418" s="406"/>
      <c r="X418" s="405"/>
      <c r="Y418" s="406"/>
      <c r="Z418" s="405"/>
      <c r="AA418" s="406"/>
      <c r="AB418" s="61">
        <v>0</v>
      </c>
      <c r="AC418" s="60">
        <v>0</v>
      </c>
      <c r="AE418" s="419">
        <v>0</v>
      </c>
      <c r="AF418" s="419">
        <v>0</v>
      </c>
      <c r="AG418" s="967">
        <v>0</v>
      </c>
      <c r="AH418" s="967">
        <v>0</v>
      </c>
    </row>
    <row r="419" spans="1:34" ht="12.75" hidden="1">
      <c r="A419" s="46" t="s">
        <v>252</v>
      </c>
      <c r="B419" s="91">
        <v>424980.86000000476</v>
      </c>
      <c r="C419" s="92">
        <v>721.89</v>
      </c>
      <c r="D419" s="91"/>
      <c r="E419" s="92"/>
      <c r="F419" s="405"/>
      <c r="G419" s="406"/>
      <c r="H419" s="405"/>
      <c r="I419" s="406"/>
      <c r="J419" s="405"/>
      <c r="K419" s="406"/>
      <c r="L419" s="405"/>
      <c r="M419" s="406"/>
      <c r="N419" s="61">
        <v>424980.86000000476</v>
      </c>
      <c r="O419" s="60">
        <v>721.89</v>
      </c>
      <c r="P419" s="405"/>
      <c r="Q419" s="406"/>
      <c r="R419" s="405"/>
      <c r="S419" s="406"/>
      <c r="T419" s="405"/>
      <c r="U419" s="406"/>
      <c r="V419" s="405"/>
      <c r="W419" s="406"/>
      <c r="X419" s="405"/>
      <c r="Y419" s="406"/>
      <c r="Z419" s="405"/>
      <c r="AA419" s="406"/>
      <c r="AB419" s="61">
        <v>424980.86000000476</v>
      </c>
      <c r="AC419" s="60">
        <v>721.89</v>
      </c>
      <c r="AE419" s="419">
        <v>424980.86000000476</v>
      </c>
      <c r="AF419" s="419">
        <v>721.89</v>
      </c>
      <c r="AG419" s="967">
        <v>0</v>
      </c>
      <c r="AH419" s="967">
        <v>0</v>
      </c>
    </row>
    <row r="420" spans="1:34" ht="12.75" hidden="1">
      <c r="A420" s="46" t="s">
        <v>11</v>
      </c>
      <c r="B420" s="91">
        <v>26409.419999999373</v>
      </c>
      <c r="C420" s="92">
        <v>44.86</v>
      </c>
      <c r="D420" s="91"/>
      <c r="E420" s="92"/>
      <c r="F420" s="405"/>
      <c r="G420" s="406"/>
      <c r="H420" s="405"/>
      <c r="I420" s="406"/>
      <c r="J420" s="405"/>
      <c r="K420" s="406"/>
      <c r="L420" s="405"/>
      <c r="M420" s="406"/>
      <c r="N420" s="61">
        <v>26409.419999999373</v>
      </c>
      <c r="O420" s="60">
        <v>44.86</v>
      </c>
      <c r="P420" s="405"/>
      <c r="Q420" s="406"/>
      <c r="R420" s="405"/>
      <c r="S420" s="406"/>
      <c r="T420" s="405"/>
      <c r="U420" s="406"/>
      <c r="V420" s="405"/>
      <c r="W420" s="406"/>
      <c r="X420" s="405"/>
      <c r="Y420" s="406"/>
      <c r="Z420" s="405"/>
      <c r="AA420" s="406"/>
      <c r="AB420" s="61">
        <v>26409.419999999373</v>
      </c>
      <c r="AC420" s="60">
        <v>44.86</v>
      </c>
      <c r="AE420" s="419">
        <v>26409.419999999373</v>
      </c>
      <c r="AF420" s="419">
        <v>44.86</v>
      </c>
      <c r="AG420" s="967">
        <v>0</v>
      </c>
      <c r="AH420" s="967">
        <v>0</v>
      </c>
    </row>
    <row r="421" spans="1:34" ht="12.75" hidden="1">
      <c r="A421" s="736" t="s">
        <v>254</v>
      </c>
      <c r="B421" s="44">
        <v>56309.17</v>
      </c>
      <c r="C421" s="43">
        <v>44786.9</v>
      </c>
      <c r="D421" s="44">
        <v>56309.17</v>
      </c>
      <c r="E421" s="43">
        <v>40193.51</v>
      </c>
      <c r="F421" s="44">
        <v>56309.17</v>
      </c>
      <c r="G421" s="43">
        <v>44213.01</v>
      </c>
      <c r="H421" s="44">
        <v>56309.17</v>
      </c>
      <c r="I421" s="43">
        <v>42509.09</v>
      </c>
      <c r="J421" s="44">
        <v>56309.17</v>
      </c>
      <c r="K421" s="43">
        <v>43639.12</v>
      </c>
      <c r="L421" s="44">
        <v>56309.17</v>
      </c>
      <c r="M421" s="43">
        <v>41953.72</v>
      </c>
      <c r="N421" s="44">
        <v>337855.02</v>
      </c>
      <c r="O421" s="43">
        <v>257295.35</v>
      </c>
      <c r="P421" s="44">
        <v>56309.17</v>
      </c>
      <c r="Q421" s="43">
        <v>43065.23</v>
      </c>
      <c r="R421" s="44">
        <v>56309.17</v>
      </c>
      <c r="S421" s="43">
        <v>42778.28</v>
      </c>
      <c r="T421" s="44">
        <v>56309.17</v>
      </c>
      <c r="U421" s="43">
        <v>41120.65</v>
      </c>
      <c r="V421" s="44">
        <v>56309.17</v>
      </c>
      <c r="W421" s="43">
        <v>42204.39</v>
      </c>
      <c r="X421" s="44">
        <v>56309.17</v>
      </c>
      <c r="Y421" s="43">
        <v>40565.27</v>
      </c>
      <c r="Z421" s="44">
        <v>56309.17</v>
      </c>
      <c r="AA421" s="43">
        <v>41630.5</v>
      </c>
      <c r="AB421" s="44">
        <v>675710.04</v>
      </c>
      <c r="AC421" s="43">
        <v>508659.67</v>
      </c>
      <c r="AE421" s="419">
        <v>675710.04</v>
      </c>
      <c r="AF421" s="419">
        <v>508659.67</v>
      </c>
      <c r="AG421" s="967">
        <v>0</v>
      </c>
      <c r="AH421" s="967">
        <v>0</v>
      </c>
    </row>
    <row r="422" spans="1:34" ht="12.75" hidden="1">
      <c r="A422" s="739" t="s">
        <v>37</v>
      </c>
      <c r="B422" s="596">
        <v>56309.17</v>
      </c>
      <c r="C422" s="597">
        <v>44786.9</v>
      </c>
      <c r="D422" s="596">
        <v>56309.17</v>
      </c>
      <c r="E422" s="597">
        <v>40193.51</v>
      </c>
      <c r="F422" s="596">
        <v>56309.17</v>
      </c>
      <c r="G422" s="597">
        <v>44213.01</v>
      </c>
      <c r="H422" s="596">
        <v>56309.17</v>
      </c>
      <c r="I422" s="597">
        <v>42509.09</v>
      </c>
      <c r="J422" s="596">
        <v>56309.17</v>
      </c>
      <c r="K422" s="597">
        <v>43639.12</v>
      </c>
      <c r="L422" s="596">
        <v>56309.17</v>
      </c>
      <c r="M422" s="597">
        <v>41953.72</v>
      </c>
      <c r="N422" s="598">
        <v>337855.02</v>
      </c>
      <c r="O422" s="94">
        <v>257295.35</v>
      </c>
      <c r="P422" s="596">
        <v>56309.17</v>
      </c>
      <c r="Q422" s="597">
        <v>43065.23</v>
      </c>
      <c r="R422" s="596">
        <v>56309.17</v>
      </c>
      <c r="S422" s="597">
        <v>42778.28</v>
      </c>
      <c r="T422" s="596">
        <v>56309.17</v>
      </c>
      <c r="U422" s="597">
        <v>41120.65</v>
      </c>
      <c r="V422" s="596">
        <v>56309.17</v>
      </c>
      <c r="W422" s="597">
        <v>42204.39</v>
      </c>
      <c r="X422" s="596">
        <v>56309.17</v>
      </c>
      <c r="Y422" s="597">
        <v>40565.27</v>
      </c>
      <c r="Z422" s="596">
        <v>56309.17</v>
      </c>
      <c r="AA422" s="597">
        <v>41630.5</v>
      </c>
      <c r="AB422" s="598">
        <v>675710.04</v>
      </c>
      <c r="AC422" s="94">
        <v>508659.67</v>
      </c>
      <c r="AE422" s="419">
        <v>675710.04</v>
      </c>
      <c r="AF422" s="419">
        <v>508659.67</v>
      </c>
      <c r="AG422" s="967">
        <v>0</v>
      </c>
      <c r="AH422" s="967">
        <v>0</v>
      </c>
    </row>
    <row r="423" spans="1:34" ht="12.75" hidden="1">
      <c r="A423" s="739" t="s">
        <v>8</v>
      </c>
      <c r="B423" s="596"/>
      <c r="C423" s="597"/>
      <c r="D423" s="596"/>
      <c r="E423" s="597"/>
      <c r="F423" s="596"/>
      <c r="G423" s="597"/>
      <c r="H423" s="596"/>
      <c r="I423" s="597"/>
      <c r="J423" s="596"/>
      <c r="K423" s="597"/>
      <c r="L423" s="596"/>
      <c r="M423" s="597"/>
      <c r="N423" s="598">
        <v>0</v>
      </c>
      <c r="O423" s="94">
        <v>0</v>
      </c>
      <c r="P423" s="596"/>
      <c r="Q423" s="597"/>
      <c r="R423" s="596"/>
      <c r="S423" s="597"/>
      <c r="T423" s="596"/>
      <c r="U423" s="597"/>
      <c r="V423" s="596"/>
      <c r="W423" s="597"/>
      <c r="X423" s="596"/>
      <c r="Y423" s="597"/>
      <c r="Z423" s="596"/>
      <c r="AA423" s="597"/>
      <c r="AB423" s="598">
        <v>0</v>
      </c>
      <c r="AC423" s="94">
        <v>0</v>
      </c>
      <c r="AE423" s="419">
        <v>0</v>
      </c>
      <c r="AF423" s="419">
        <v>0</v>
      </c>
      <c r="AG423" s="967">
        <v>0</v>
      </c>
      <c r="AH423" s="967">
        <v>0</v>
      </c>
    </row>
    <row r="424" spans="1:34" ht="12.75" hidden="1">
      <c r="A424" s="739" t="s">
        <v>11</v>
      </c>
      <c r="B424" s="596"/>
      <c r="C424" s="597"/>
      <c r="D424" s="596"/>
      <c r="E424" s="597"/>
      <c r="F424" s="596"/>
      <c r="G424" s="597"/>
      <c r="H424" s="596"/>
      <c r="I424" s="597"/>
      <c r="J424" s="596"/>
      <c r="K424" s="597"/>
      <c r="L424" s="596"/>
      <c r="M424" s="597"/>
      <c r="N424" s="598">
        <v>0</v>
      </c>
      <c r="O424" s="94">
        <v>0</v>
      </c>
      <c r="P424" s="596"/>
      <c r="Q424" s="597"/>
      <c r="R424" s="596"/>
      <c r="S424" s="597"/>
      <c r="T424" s="596"/>
      <c r="U424" s="597"/>
      <c r="V424" s="596"/>
      <c r="W424" s="597"/>
      <c r="X424" s="596"/>
      <c r="Y424" s="597"/>
      <c r="Z424" s="596"/>
      <c r="AA424" s="597"/>
      <c r="AB424" s="598">
        <v>0</v>
      </c>
      <c r="AC424" s="94">
        <v>0</v>
      </c>
      <c r="AE424" s="419">
        <v>0</v>
      </c>
      <c r="AF424" s="419">
        <v>0</v>
      </c>
      <c r="AG424" s="967">
        <v>0</v>
      </c>
      <c r="AH424" s="967">
        <v>0</v>
      </c>
    </row>
    <row r="425" spans="1:34" ht="12.75" hidden="1">
      <c r="A425" s="660" t="s">
        <v>493</v>
      </c>
      <c r="B425" s="44">
        <v>9836</v>
      </c>
      <c r="C425" s="43">
        <v>0</v>
      </c>
      <c r="D425" s="44">
        <v>9836</v>
      </c>
      <c r="E425" s="43">
        <v>0</v>
      </c>
      <c r="F425" s="44">
        <v>9836</v>
      </c>
      <c r="G425" s="43">
        <v>0</v>
      </c>
      <c r="H425" s="44">
        <v>9836</v>
      </c>
      <c r="I425" s="43">
        <v>0</v>
      </c>
      <c r="J425" s="44">
        <v>9836</v>
      </c>
      <c r="K425" s="43">
        <v>0</v>
      </c>
      <c r="L425" s="44">
        <v>9836</v>
      </c>
      <c r="M425" s="43">
        <v>0</v>
      </c>
      <c r="N425" s="44">
        <v>59016</v>
      </c>
      <c r="O425" s="43">
        <v>0</v>
      </c>
      <c r="P425" s="44">
        <v>9836</v>
      </c>
      <c r="Q425" s="43">
        <v>0</v>
      </c>
      <c r="R425" s="44">
        <v>9836</v>
      </c>
      <c r="S425" s="43">
        <v>0</v>
      </c>
      <c r="T425" s="44">
        <v>9836</v>
      </c>
      <c r="U425" s="43">
        <v>0</v>
      </c>
      <c r="V425" s="44">
        <v>9836</v>
      </c>
      <c r="W425" s="43">
        <v>0</v>
      </c>
      <c r="X425" s="44">
        <v>9836</v>
      </c>
      <c r="Y425" s="43">
        <v>0</v>
      </c>
      <c r="Z425" s="44">
        <v>9836</v>
      </c>
      <c r="AA425" s="43">
        <v>0</v>
      </c>
      <c r="AB425" s="44">
        <v>118032</v>
      </c>
      <c r="AC425" s="43">
        <v>0</v>
      </c>
      <c r="AE425" s="419">
        <v>118032</v>
      </c>
      <c r="AF425" s="419">
        <v>0</v>
      </c>
      <c r="AG425" s="967">
        <v>0</v>
      </c>
      <c r="AH425" s="967">
        <v>0</v>
      </c>
    </row>
    <row r="426" spans="1:34" s="1" customFormat="1" ht="13.5" hidden="1" thickBot="1">
      <c r="A426" s="439" t="s">
        <v>342</v>
      </c>
      <c r="B426" s="897">
        <v>9836</v>
      </c>
      <c r="C426" s="898"/>
      <c r="D426" s="897">
        <v>9836</v>
      </c>
      <c r="E426" s="898"/>
      <c r="F426" s="897">
        <v>9836</v>
      </c>
      <c r="G426" s="898"/>
      <c r="H426" s="897">
        <v>9836</v>
      </c>
      <c r="I426" s="898"/>
      <c r="J426" s="897">
        <v>9836</v>
      </c>
      <c r="K426" s="898"/>
      <c r="L426" s="897">
        <v>9836</v>
      </c>
      <c r="M426" s="898"/>
      <c r="N426" s="899">
        <v>59016</v>
      </c>
      <c r="O426" s="900">
        <v>0</v>
      </c>
      <c r="P426" s="897">
        <v>9836</v>
      </c>
      <c r="Q426" s="898"/>
      <c r="R426" s="897">
        <v>9836</v>
      </c>
      <c r="S426" s="898"/>
      <c r="T426" s="897">
        <v>9836</v>
      </c>
      <c r="U426" s="898"/>
      <c r="V426" s="897">
        <v>9836</v>
      </c>
      <c r="W426" s="898"/>
      <c r="X426" s="897">
        <v>9836</v>
      </c>
      <c r="Y426" s="898"/>
      <c r="Z426" s="897">
        <v>9836</v>
      </c>
      <c r="AA426" s="898"/>
      <c r="AB426" s="899">
        <v>118032</v>
      </c>
      <c r="AC426" s="900">
        <v>0</v>
      </c>
      <c r="AE426" s="419">
        <v>118032</v>
      </c>
      <c r="AF426" s="419">
        <v>0</v>
      </c>
      <c r="AG426" s="967">
        <v>0</v>
      </c>
      <c r="AH426" s="967">
        <v>0</v>
      </c>
    </row>
    <row r="427" spans="1:34" s="1" customFormat="1" ht="13.5" hidden="1" thickBot="1">
      <c r="A427" s="924" t="s">
        <v>494</v>
      </c>
      <c r="B427" s="922">
        <v>517535.4500000041</v>
      </c>
      <c r="C427" s="907">
        <v>45553.65</v>
      </c>
      <c r="D427" s="906">
        <v>66145.17</v>
      </c>
      <c r="E427" s="907">
        <v>40193.51</v>
      </c>
      <c r="F427" s="906">
        <v>66145.17</v>
      </c>
      <c r="G427" s="907">
        <v>44213.01</v>
      </c>
      <c r="H427" s="906">
        <v>66145.17</v>
      </c>
      <c r="I427" s="907">
        <v>42509.09</v>
      </c>
      <c r="J427" s="906">
        <v>66145.17</v>
      </c>
      <c r="K427" s="907">
        <v>43639.12</v>
      </c>
      <c r="L427" s="906">
        <v>66145.17</v>
      </c>
      <c r="M427" s="907">
        <v>41953.72</v>
      </c>
      <c r="N427" s="906">
        <v>848261.300000004</v>
      </c>
      <c r="O427" s="907">
        <v>258062.1</v>
      </c>
      <c r="P427" s="906">
        <v>66145.17</v>
      </c>
      <c r="Q427" s="907">
        <v>43065.23</v>
      </c>
      <c r="R427" s="906">
        <v>66145.17</v>
      </c>
      <c r="S427" s="907">
        <v>42778.28</v>
      </c>
      <c r="T427" s="906">
        <v>66145.17</v>
      </c>
      <c r="U427" s="907">
        <v>41120.65</v>
      </c>
      <c r="V427" s="906">
        <v>66145.17</v>
      </c>
      <c r="W427" s="907">
        <v>42204.39</v>
      </c>
      <c r="X427" s="906">
        <v>66145.17</v>
      </c>
      <c r="Y427" s="907">
        <v>40565.27</v>
      </c>
      <c r="Z427" s="906">
        <v>66145.17</v>
      </c>
      <c r="AA427" s="907">
        <v>41630.5</v>
      </c>
      <c r="AB427" s="906">
        <v>1245132.32</v>
      </c>
      <c r="AC427" s="907">
        <v>509426.42</v>
      </c>
      <c r="AE427" s="419">
        <v>1245132.32</v>
      </c>
      <c r="AF427" s="419">
        <v>509426.42</v>
      </c>
      <c r="AG427" s="967">
        <v>0</v>
      </c>
      <c r="AH427" s="967">
        <v>0</v>
      </c>
    </row>
    <row r="428" spans="1:34" s="1" customFormat="1" ht="13.5" hidden="1" thickBot="1">
      <c r="A428" s="905" t="s">
        <v>499</v>
      </c>
      <c r="B428" s="906">
        <v>1718710.53</v>
      </c>
      <c r="C428" s="907">
        <v>143490.59</v>
      </c>
      <c r="D428" s="906">
        <v>1267319.98</v>
      </c>
      <c r="E428" s="907">
        <v>126809.77</v>
      </c>
      <c r="F428" s="906">
        <v>1267320.25</v>
      </c>
      <c r="G428" s="907">
        <v>138069.16</v>
      </c>
      <c r="H428" s="906">
        <v>1267319.98</v>
      </c>
      <c r="I428" s="907">
        <v>131363.03</v>
      </c>
      <c r="J428" s="906">
        <v>1267320.25</v>
      </c>
      <c r="K428" s="907">
        <v>133414.48</v>
      </c>
      <c r="L428" s="906">
        <v>1267319.98</v>
      </c>
      <c r="M428" s="907">
        <v>126858.72</v>
      </c>
      <c r="N428" s="906">
        <v>8055310.970000004</v>
      </c>
      <c r="O428" s="907">
        <v>800005.75</v>
      </c>
      <c r="P428" s="906">
        <v>1267320.25</v>
      </c>
      <c r="Q428" s="907">
        <v>128759.89</v>
      </c>
      <c r="R428" s="906">
        <v>1267319.98</v>
      </c>
      <c r="S428" s="907">
        <v>126432.64</v>
      </c>
      <c r="T428" s="906">
        <v>1267320.25</v>
      </c>
      <c r="U428" s="907">
        <v>120101.85</v>
      </c>
      <c r="V428" s="906">
        <v>1267319.98</v>
      </c>
      <c r="W428" s="907">
        <v>121778.06</v>
      </c>
      <c r="X428" s="906">
        <v>1267320.25</v>
      </c>
      <c r="Y428" s="907">
        <v>115597.54</v>
      </c>
      <c r="Z428" s="906">
        <v>1267319.98</v>
      </c>
      <c r="AA428" s="907">
        <v>117123.39</v>
      </c>
      <c r="AB428" s="906">
        <v>15659231.660000006</v>
      </c>
      <c r="AC428" s="907">
        <v>1529799.12</v>
      </c>
      <c r="AE428" s="419">
        <v>15659231.660000006</v>
      </c>
      <c r="AF428" s="419">
        <v>1529799.12</v>
      </c>
      <c r="AG428" s="967">
        <v>0</v>
      </c>
      <c r="AH428" s="967">
        <v>0</v>
      </c>
    </row>
    <row r="429" spans="1:34" s="1" customFormat="1" ht="13.5" hidden="1" thickBo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 s="419">
        <v>0</v>
      </c>
      <c r="AF429" s="419">
        <v>0</v>
      </c>
      <c r="AG429" s="967">
        <v>0</v>
      </c>
      <c r="AH429" s="967">
        <v>0</v>
      </c>
    </row>
    <row r="430" spans="1:34" s="1" customFormat="1" ht="12.75" hidden="1">
      <c r="A430" s="926" t="s">
        <v>253</v>
      </c>
      <c r="B430" s="927">
        <v>62316.66</v>
      </c>
      <c r="C430" s="928">
        <v>5887.64</v>
      </c>
      <c r="D430" s="927">
        <v>62316.66</v>
      </c>
      <c r="E430" s="928">
        <v>4703.63</v>
      </c>
      <c r="F430" s="927">
        <v>62316.66</v>
      </c>
      <c r="G430" s="928">
        <v>4087.29</v>
      </c>
      <c r="H430" s="927">
        <v>62316.66</v>
      </c>
      <c r="I430" s="928">
        <v>4022.41</v>
      </c>
      <c r="J430" s="927">
        <v>62316.66</v>
      </c>
      <c r="K430" s="928">
        <v>3519.61</v>
      </c>
      <c r="L430" s="927">
        <v>62316.66</v>
      </c>
      <c r="M430" s="928">
        <v>3016.81</v>
      </c>
      <c r="N430" s="927">
        <v>373899.96</v>
      </c>
      <c r="O430" s="928">
        <v>25237.39</v>
      </c>
      <c r="P430" s="927">
        <v>62316.66</v>
      </c>
      <c r="Q430" s="928">
        <v>2351.81</v>
      </c>
      <c r="R430" s="927">
        <v>62316.66</v>
      </c>
      <c r="S430" s="928">
        <v>2076.08</v>
      </c>
      <c r="T430" s="927">
        <v>62316.66</v>
      </c>
      <c r="U430" s="928">
        <v>1459.75</v>
      </c>
      <c r="V430" s="927">
        <v>62316.66</v>
      </c>
      <c r="W430" s="928">
        <v>1038.04</v>
      </c>
      <c r="X430" s="927">
        <v>62316.66</v>
      </c>
      <c r="Y430" s="928">
        <v>470.36</v>
      </c>
      <c r="Z430" s="927">
        <v>0</v>
      </c>
      <c r="AA430" s="928">
        <v>0</v>
      </c>
      <c r="AB430" s="927">
        <v>685483.26</v>
      </c>
      <c r="AC430" s="928">
        <v>32633.43</v>
      </c>
      <c r="AD430"/>
      <c r="AE430" s="419">
        <v>685483.26</v>
      </c>
      <c r="AF430" s="419">
        <v>32633.43</v>
      </c>
      <c r="AG430" s="967">
        <v>0</v>
      </c>
      <c r="AH430" s="967">
        <v>0</v>
      </c>
    </row>
    <row r="431" spans="1:34" s="1" customFormat="1" ht="12.75" hidden="1">
      <c r="A431" s="738" t="s">
        <v>486</v>
      </c>
      <c r="B431" s="929">
        <v>0</v>
      </c>
      <c r="C431" s="930">
        <v>0</v>
      </c>
      <c r="D431" s="929">
        <v>0</v>
      </c>
      <c r="E431" s="930">
        <v>0</v>
      </c>
      <c r="F431" s="929">
        <v>0</v>
      </c>
      <c r="G431" s="930">
        <v>0</v>
      </c>
      <c r="H431" s="929">
        <v>0</v>
      </c>
      <c r="I431" s="930">
        <v>0</v>
      </c>
      <c r="J431" s="929">
        <v>0</v>
      </c>
      <c r="K431" s="930">
        <v>0</v>
      </c>
      <c r="L431" s="929">
        <v>0</v>
      </c>
      <c r="M431" s="930">
        <v>0</v>
      </c>
      <c r="N431" s="929">
        <v>0</v>
      </c>
      <c r="O431" s="930">
        <v>0</v>
      </c>
      <c r="P431" s="929">
        <v>0</v>
      </c>
      <c r="Q431" s="930">
        <v>0</v>
      </c>
      <c r="R431" s="929">
        <v>0</v>
      </c>
      <c r="S431" s="930">
        <v>0</v>
      </c>
      <c r="T431" s="929">
        <v>0</v>
      </c>
      <c r="U431" s="930">
        <v>0</v>
      </c>
      <c r="V431" s="929">
        <v>0</v>
      </c>
      <c r="W431" s="930">
        <v>0</v>
      </c>
      <c r="X431" s="929">
        <v>0</v>
      </c>
      <c r="Y431" s="930">
        <v>0</v>
      </c>
      <c r="Z431" s="929">
        <v>0</v>
      </c>
      <c r="AA431" s="930">
        <v>0</v>
      </c>
      <c r="AB431" s="929">
        <v>0</v>
      </c>
      <c r="AC431" s="930">
        <v>0</v>
      </c>
      <c r="AD431"/>
      <c r="AE431" s="419">
        <v>0</v>
      </c>
      <c r="AF431" s="419">
        <v>0</v>
      </c>
      <c r="AG431" s="967">
        <v>0</v>
      </c>
      <c r="AH431" s="967">
        <v>0</v>
      </c>
    </row>
    <row r="432" spans="1:34" s="1" customFormat="1" ht="12.75" hidden="1">
      <c r="A432" s="925"/>
      <c r="B432" s="77"/>
      <c r="C432" s="78"/>
      <c r="D432" s="77"/>
      <c r="E432" s="78"/>
      <c r="F432" s="77" t="s">
        <v>516</v>
      </c>
      <c r="G432" s="78" t="s">
        <v>516</v>
      </c>
      <c r="H432" s="77" t="s">
        <v>516</v>
      </c>
      <c r="I432" s="78" t="s">
        <v>516</v>
      </c>
      <c r="J432" s="77" t="s">
        <v>516</v>
      </c>
      <c r="K432" s="78" t="s">
        <v>516</v>
      </c>
      <c r="L432" s="77" t="s">
        <v>516</v>
      </c>
      <c r="M432" s="78" t="s">
        <v>516</v>
      </c>
      <c r="N432" s="83">
        <v>0</v>
      </c>
      <c r="O432" s="84">
        <v>0</v>
      </c>
      <c r="P432" s="77" t="s">
        <v>516</v>
      </c>
      <c r="Q432" s="78" t="s">
        <v>516</v>
      </c>
      <c r="R432" s="77" t="s">
        <v>516</v>
      </c>
      <c r="S432" s="78" t="s">
        <v>516</v>
      </c>
      <c r="T432" s="77" t="s">
        <v>516</v>
      </c>
      <c r="U432" s="78" t="s">
        <v>516</v>
      </c>
      <c r="V432" s="77" t="s">
        <v>516</v>
      </c>
      <c r="W432" s="78" t="s">
        <v>516</v>
      </c>
      <c r="X432" s="77" t="s">
        <v>516</v>
      </c>
      <c r="Y432" s="78" t="s">
        <v>516</v>
      </c>
      <c r="Z432" s="77" t="s">
        <v>516</v>
      </c>
      <c r="AA432" s="78" t="s">
        <v>516</v>
      </c>
      <c r="AB432" s="83">
        <v>0</v>
      </c>
      <c r="AC432" s="84">
        <v>0</v>
      </c>
      <c r="AE432" s="419">
        <v>0</v>
      </c>
      <c r="AF432" s="419">
        <v>0</v>
      </c>
      <c r="AG432" s="967">
        <v>0</v>
      </c>
      <c r="AH432" s="967">
        <v>0</v>
      </c>
    </row>
    <row r="433" spans="1:34" s="1" customFormat="1" ht="12.75" hidden="1">
      <c r="A433" s="738" t="s">
        <v>498</v>
      </c>
      <c r="B433" s="929">
        <v>62316.66</v>
      </c>
      <c r="C433" s="930">
        <v>5887.64</v>
      </c>
      <c r="D433" s="929">
        <v>62316.66</v>
      </c>
      <c r="E433" s="930">
        <v>4703.63</v>
      </c>
      <c r="F433" s="929">
        <v>62316.66</v>
      </c>
      <c r="G433" s="930">
        <v>4087.29</v>
      </c>
      <c r="H433" s="929">
        <v>62316.66</v>
      </c>
      <c r="I433" s="930">
        <v>4022.41</v>
      </c>
      <c r="J433" s="929">
        <v>62316.66</v>
      </c>
      <c r="K433" s="930">
        <v>3519.61</v>
      </c>
      <c r="L433" s="929">
        <v>62316.66</v>
      </c>
      <c r="M433" s="930">
        <v>3016.81</v>
      </c>
      <c r="N433" s="929">
        <v>373899.96</v>
      </c>
      <c r="O433" s="930">
        <v>25237.39</v>
      </c>
      <c r="P433" s="929">
        <v>62316.66</v>
      </c>
      <c r="Q433" s="930">
        <v>2351.81</v>
      </c>
      <c r="R433" s="929">
        <v>62316.66</v>
      </c>
      <c r="S433" s="930">
        <v>2076.08</v>
      </c>
      <c r="T433" s="929">
        <v>62316.66</v>
      </c>
      <c r="U433" s="930">
        <v>1459.75</v>
      </c>
      <c r="V433" s="929">
        <v>62316.66</v>
      </c>
      <c r="W433" s="930">
        <v>1038.04</v>
      </c>
      <c r="X433" s="929">
        <v>62316.66</v>
      </c>
      <c r="Y433" s="930">
        <v>470.36</v>
      </c>
      <c r="Z433" s="929">
        <v>0</v>
      </c>
      <c r="AA433" s="930">
        <v>0</v>
      </c>
      <c r="AB433" s="929">
        <v>685483.26</v>
      </c>
      <c r="AC433" s="930">
        <v>32633.43</v>
      </c>
      <c r="AE433" s="419">
        <v>685483.26</v>
      </c>
      <c r="AF433" s="419">
        <v>32633.43</v>
      </c>
      <c r="AG433" s="967">
        <v>0</v>
      </c>
      <c r="AH433" s="967">
        <v>0</v>
      </c>
    </row>
    <row r="434" spans="1:34" s="1" customFormat="1" ht="12.75" hidden="1">
      <c r="A434" s="938" t="s">
        <v>1</v>
      </c>
      <c r="B434" s="77"/>
      <c r="C434" s="78"/>
      <c r="D434" s="77"/>
      <c r="E434" s="78"/>
      <c r="F434" s="77"/>
      <c r="G434" s="78"/>
      <c r="H434" s="77"/>
      <c r="I434" s="78"/>
      <c r="J434" s="77"/>
      <c r="K434" s="78"/>
      <c r="L434" s="77"/>
      <c r="M434" s="78"/>
      <c r="N434" s="83">
        <v>0</v>
      </c>
      <c r="O434" s="84">
        <v>0</v>
      </c>
      <c r="P434" s="77"/>
      <c r="Q434" s="78"/>
      <c r="R434" s="77"/>
      <c r="S434" s="78"/>
      <c r="T434" s="77"/>
      <c r="U434" s="78"/>
      <c r="V434" s="77"/>
      <c r="W434" s="78"/>
      <c r="X434" s="77"/>
      <c r="Y434" s="78"/>
      <c r="Z434" s="77"/>
      <c r="AA434" s="78"/>
      <c r="AB434" s="83">
        <v>0</v>
      </c>
      <c r="AC434" s="84">
        <v>0</v>
      </c>
      <c r="AE434" s="419">
        <v>0</v>
      </c>
      <c r="AF434" s="419">
        <v>0</v>
      </c>
      <c r="AG434" s="967">
        <v>0</v>
      </c>
      <c r="AH434" s="967">
        <v>0</v>
      </c>
    </row>
    <row r="435" spans="1:34" s="1" customFormat="1" ht="12.75" hidden="1">
      <c r="A435" s="861" t="s">
        <v>15</v>
      </c>
      <c r="B435" s="596"/>
      <c r="C435" s="597"/>
      <c r="D435" s="596"/>
      <c r="E435" s="597"/>
      <c r="F435" s="596"/>
      <c r="G435" s="597"/>
      <c r="H435" s="596"/>
      <c r="I435" s="597"/>
      <c r="J435" s="596"/>
      <c r="K435" s="597"/>
      <c r="L435" s="596"/>
      <c r="M435" s="597"/>
      <c r="N435" s="598">
        <v>0</v>
      </c>
      <c r="O435" s="94">
        <v>0</v>
      </c>
      <c r="P435" s="596"/>
      <c r="Q435" s="597"/>
      <c r="R435" s="596"/>
      <c r="S435" s="597"/>
      <c r="T435" s="596"/>
      <c r="U435" s="597"/>
      <c r="V435" s="596"/>
      <c r="W435" s="597"/>
      <c r="X435" s="596"/>
      <c r="Y435" s="597"/>
      <c r="Z435" s="596"/>
      <c r="AA435" s="597"/>
      <c r="AB435" s="598">
        <v>0</v>
      </c>
      <c r="AC435" s="94">
        <v>0</v>
      </c>
      <c r="AE435" s="419">
        <v>0</v>
      </c>
      <c r="AF435" s="419">
        <v>0</v>
      </c>
      <c r="AG435" s="967">
        <v>0</v>
      </c>
      <c r="AH435" s="967">
        <v>0</v>
      </c>
    </row>
    <row r="436" spans="1:34" s="1" customFormat="1" ht="12.75" hidden="1">
      <c r="A436" s="861" t="s">
        <v>13</v>
      </c>
      <c r="B436" s="596"/>
      <c r="C436" s="597"/>
      <c r="D436" s="596"/>
      <c r="E436" s="597"/>
      <c r="F436" s="596"/>
      <c r="G436" s="597"/>
      <c r="H436" s="596"/>
      <c r="I436" s="597"/>
      <c r="J436" s="596"/>
      <c r="K436" s="597"/>
      <c r="L436" s="596"/>
      <c r="M436" s="597"/>
      <c r="N436" s="598">
        <v>0</v>
      </c>
      <c r="O436" s="94">
        <v>0</v>
      </c>
      <c r="P436" s="596"/>
      <c r="Q436" s="597"/>
      <c r="R436" s="596"/>
      <c r="S436" s="597"/>
      <c r="T436" s="596"/>
      <c r="U436" s="597"/>
      <c r="V436" s="596"/>
      <c r="W436" s="597"/>
      <c r="X436" s="596"/>
      <c r="Y436" s="597"/>
      <c r="Z436" s="596"/>
      <c r="AA436" s="597"/>
      <c r="AB436" s="598">
        <v>0</v>
      </c>
      <c r="AC436" s="94">
        <v>0</v>
      </c>
      <c r="AE436" s="419">
        <v>0</v>
      </c>
      <c r="AF436" s="419">
        <v>0</v>
      </c>
      <c r="AG436" s="967">
        <v>0</v>
      </c>
      <c r="AH436" s="967">
        <v>0</v>
      </c>
    </row>
    <row r="437" spans="1:34" s="1" customFormat="1" ht="12.75" hidden="1">
      <c r="A437" s="409" t="s">
        <v>3</v>
      </c>
      <c r="B437" s="596">
        <v>62316.66</v>
      </c>
      <c r="C437" s="597">
        <v>5887.64</v>
      </c>
      <c r="D437" s="596">
        <v>62316.66</v>
      </c>
      <c r="E437" s="597">
        <v>4703.63</v>
      </c>
      <c r="F437" s="596">
        <v>62316.66</v>
      </c>
      <c r="G437" s="597">
        <v>4087.29</v>
      </c>
      <c r="H437" s="596">
        <v>62316.66</v>
      </c>
      <c r="I437" s="597">
        <v>4022.41</v>
      </c>
      <c r="J437" s="596">
        <v>62316.66</v>
      </c>
      <c r="K437" s="597">
        <v>3519.61</v>
      </c>
      <c r="L437" s="596">
        <v>62316.66</v>
      </c>
      <c r="M437" s="597">
        <v>3016.81</v>
      </c>
      <c r="N437" s="598">
        <v>373899.96</v>
      </c>
      <c r="O437" s="94">
        <v>25237.39</v>
      </c>
      <c r="P437" s="596">
        <v>62316.66</v>
      </c>
      <c r="Q437" s="597">
        <v>2351.81</v>
      </c>
      <c r="R437" s="596">
        <v>62316.66</v>
      </c>
      <c r="S437" s="597">
        <v>2076.08</v>
      </c>
      <c r="T437" s="596">
        <v>62316.66</v>
      </c>
      <c r="U437" s="597">
        <v>1459.75</v>
      </c>
      <c r="V437" s="596">
        <v>62316.66</v>
      </c>
      <c r="W437" s="597">
        <v>1038.04</v>
      </c>
      <c r="X437" s="596">
        <v>62316.66</v>
      </c>
      <c r="Y437" s="597">
        <v>470.36</v>
      </c>
      <c r="Z437" s="596">
        <v>0</v>
      </c>
      <c r="AA437" s="597">
        <v>0</v>
      </c>
      <c r="AB437" s="598">
        <v>685483.26</v>
      </c>
      <c r="AC437" s="94">
        <v>32633.43</v>
      </c>
      <c r="AE437" s="419">
        <v>685483.26</v>
      </c>
      <c r="AF437" s="419">
        <v>32633.43</v>
      </c>
      <c r="AG437" s="967">
        <v>0</v>
      </c>
      <c r="AH437" s="967">
        <v>0</v>
      </c>
    </row>
    <row r="438" spans="1:34" s="1" customFormat="1" ht="12.75" hidden="1">
      <c r="A438" s="861" t="s">
        <v>7</v>
      </c>
      <c r="B438" s="596"/>
      <c r="C438" s="597"/>
      <c r="D438" s="596"/>
      <c r="E438" s="597"/>
      <c r="F438" s="596"/>
      <c r="G438" s="597"/>
      <c r="H438" s="596"/>
      <c r="I438" s="597"/>
      <c r="J438" s="596"/>
      <c r="K438" s="597"/>
      <c r="L438" s="596"/>
      <c r="M438" s="597"/>
      <c r="N438" s="598">
        <v>0</v>
      </c>
      <c r="O438" s="94">
        <v>0</v>
      </c>
      <c r="P438" s="596"/>
      <c r="Q438" s="597"/>
      <c r="R438" s="596"/>
      <c r="S438" s="597"/>
      <c r="T438" s="596"/>
      <c r="U438" s="597"/>
      <c r="V438" s="596"/>
      <c r="W438" s="597"/>
      <c r="X438" s="596"/>
      <c r="Y438" s="597"/>
      <c r="Z438" s="596"/>
      <c r="AA438" s="597"/>
      <c r="AB438" s="598">
        <v>0</v>
      </c>
      <c r="AC438" s="94">
        <v>0</v>
      </c>
      <c r="AE438" s="419">
        <v>0</v>
      </c>
      <c r="AF438" s="419">
        <v>0</v>
      </c>
      <c r="AG438" s="967">
        <v>0</v>
      </c>
      <c r="AH438" s="967">
        <v>0</v>
      </c>
    </row>
    <row r="439" spans="1:34" s="1" customFormat="1" ht="13.5" hidden="1" thickBot="1">
      <c r="A439" s="901" t="s">
        <v>4</v>
      </c>
      <c r="B439" s="604"/>
      <c r="C439" s="605"/>
      <c r="D439" s="604"/>
      <c r="E439" s="605"/>
      <c r="F439" s="604"/>
      <c r="G439" s="605"/>
      <c r="H439" s="604"/>
      <c r="I439" s="605"/>
      <c r="J439" s="604"/>
      <c r="K439" s="605"/>
      <c r="L439" s="604"/>
      <c r="M439" s="605"/>
      <c r="N439" s="606">
        <v>0</v>
      </c>
      <c r="O439" s="607">
        <v>0</v>
      </c>
      <c r="P439" s="604"/>
      <c r="Q439" s="605"/>
      <c r="R439" s="604"/>
      <c r="S439" s="605"/>
      <c r="T439" s="604"/>
      <c r="U439" s="605"/>
      <c r="V439" s="604"/>
      <c r="W439" s="605"/>
      <c r="X439" s="604"/>
      <c r="Y439" s="605"/>
      <c r="Z439" s="604"/>
      <c r="AA439" s="605"/>
      <c r="AB439" s="606">
        <v>0</v>
      </c>
      <c r="AC439" s="607">
        <v>0</v>
      </c>
      <c r="AE439" s="419">
        <v>0</v>
      </c>
      <c r="AF439" s="419">
        <v>0</v>
      </c>
      <c r="AG439" s="967">
        <v>0</v>
      </c>
      <c r="AH439" s="967">
        <v>0</v>
      </c>
    </row>
    <row r="440" spans="1:34" s="1" customFormat="1" ht="13.5" hidden="1" thickBo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E440" s="419">
        <v>0</v>
      </c>
      <c r="AF440" s="419">
        <v>0</v>
      </c>
      <c r="AG440" s="967">
        <v>0</v>
      </c>
      <c r="AH440" s="967">
        <v>0</v>
      </c>
    </row>
    <row r="441" spans="1:34" s="1" customFormat="1" ht="12.75" hidden="1">
      <c r="A441" s="926" t="s">
        <v>314</v>
      </c>
      <c r="B441" s="927">
        <v>308060.75</v>
      </c>
      <c r="C441" s="928">
        <v>29903.75</v>
      </c>
      <c r="D441" s="927">
        <v>312254.07</v>
      </c>
      <c r="E441" s="928">
        <v>25710.44</v>
      </c>
      <c r="F441" s="927">
        <v>316507.22</v>
      </c>
      <c r="G441" s="928">
        <v>21457.29</v>
      </c>
      <c r="H441" s="927">
        <v>320821.07</v>
      </c>
      <c r="I441" s="928">
        <v>17143.44</v>
      </c>
      <c r="J441" s="927">
        <v>325196.52</v>
      </c>
      <c r="K441" s="928">
        <v>12767.99</v>
      </c>
      <c r="L441" s="927">
        <v>329634.46</v>
      </c>
      <c r="M441" s="928">
        <v>8330.05</v>
      </c>
      <c r="N441" s="927">
        <v>1912474.09</v>
      </c>
      <c r="O441" s="928">
        <v>115312.96</v>
      </c>
      <c r="P441" s="927">
        <v>62155.19</v>
      </c>
      <c r="Q441" s="928">
        <v>3828.69</v>
      </c>
      <c r="R441" s="927">
        <v>62621.35</v>
      </c>
      <c r="S441" s="928">
        <v>3362.52</v>
      </c>
      <c r="T441" s="927">
        <v>63091.02</v>
      </c>
      <c r="U441" s="928">
        <v>2892.86</v>
      </c>
      <c r="V441" s="927">
        <v>63564.2</v>
      </c>
      <c r="W441" s="928">
        <v>2419.68</v>
      </c>
      <c r="X441" s="927">
        <v>64040.93</v>
      </c>
      <c r="Y441" s="928">
        <v>1942.95</v>
      </c>
      <c r="Z441" s="927">
        <v>64521.23</v>
      </c>
      <c r="AA441" s="928">
        <v>1462.64</v>
      </c>
      <c r="AB441" s="927">
        <v>2292468.01</v>
      </c>
      <c r="AC441" s="928">
        <v>131222.3</v>
      </c>
      <c r="AE441" s="419">
        <v>2292468.01</v>
      </c>
      <c r="AF441" s="419">
        <v>131222.3</v>
      </c>
      <c r="AG441" s="967">
        <v>0</v>
      </c>
      <c r="AH441" s="967">
        <v>0</v>
      </c>
    </row>
    <row r="442" spans="1:34" s="1" customFormat="1" ht="12.75" hidden="1">
      <c r="A442" s="925" t="s">
        <v>343</v>
      </c>
      <c r="B442" s="309">
        <v>59430.18</v>
      </c>
      <c r="C442" s="310">
        <v>6553.69</v>
      </c>
      <c r="D442" s="309">
        <v>59875.91</v>
      </c>
      <c r="E442" s="310">
        <v>6107.97</v>
      </c>
      <c r="F442" s="309">
        <v>60324.98</v>
      </c>
      <c r="G442" s="310">
        <v>5658.9</v>
      </c>
      <c r="H442" s="309">
        <v>60777.42</v>
      </c>
      <c r="I442" s="310">
        <v>5206.46</v>
      </c>
      <c r="J442" s="309">
        <v>61233.25</v>
      </c>
      <c r="K442" s="310">
        <v>4750.63</v>
      </c>
      <c r="L442" s="309">
        <v>61692.5</v>
      </c>
      <c r="M442" s="310">
        <v>4291.38</v>
      </c>
      <c r="N442" s="313">
        <v>363334.24</v>
      </c>
      <c r="O442" s="314">
        <v>32569.03</v>
      </c>
      <c r="P442" s="309">
        <v>62155.19</v>
      </c>
      <c r="Q442" s="310">
        <v>3828.69</v>
      </c>
      <c r="R442" s="309">
        <v>62621.35</v>
      </c>
      <c r="S442" s="310">
        <v>3362.52</v>
      </c>
      <c r="T442" s="309">
        <v>63091.02</v>
      </c>
      <c r="U442" s="310">
        <v>2892.86</v>
      </c>
      <c r="V442" s="309">
        <v>63564.2</v>
      </c>
      <c r="W442" s="310">
        <v>2419.68</v>
      </c>
      <c r="X442" s="309">
        <v>64040.93</v>
      </c>
      <c r="Y442" s="310">
        <v>1942.95</v>
      </c>
      <c r="Z442" s="309">
        <v>64521.23</v>
      </c>
      <c r="AA442" s="310">
        <v>1462.64</v>
      </c>
      <c r="AB442" s="313">
        <v>743328.16</v>
      </c>
      <c r="AC442" s="314">
        <v>48478.37</v>
      </c>
      <c r="AE442" s="419">
        <v>743328.16</v>
      </c>
      <c r="AF442" s="419">
        <v>48478.37</v>
      </c>
      <c r="AG442" s="967">
        <v>0</v>
      </c>
      <c r="AH442" s="967">
        <v>0</v>
      </c>
    </row>
    <row r="443" spans="1:34" s="1" customFormat="1" ht="13.5" hidden="1" thickBot="1">
      <c r="A443" s="46" t="s">
        <v>482</v>
      </c>
      <c r="B443" s="91">
        <v>248630.57</v>
      </c>
      <c r="C443" s="92">
        <v>23350.06</v>
      </c>
      <c r="D443" s="91">
        <v>252378.16</v>
      </c>
      <c r="E443" s="92">
        <v>19602.47</v>
      </c>
      <c r="F443" s="91">
        <v>256182.24</v>
      </c>
      <c r="G443" s="92">
        <v>15798.39</v>
      </c>
      <c r="H443" s="91">
        <v>260043.65</v>
      </c>
      <c r="I443" s="92">
        <v>11936.98</v>
      </c>
      <c r="J443" s="91">
        <v>263963.27</v>
      </c>
      <c r="K443" s="92">
        <v>8017.36</v>
      </c>
      <c r="L443" s="91">
        <v>267941.96</v>
      </c>
      <c r="M443" s="92">
        <v>4038.67</v>
      </c>
      <c r="N443" s="61">
        <v>1549139.85</v>
      </c>
      <c r="O443" s="60">
        <v>82743.93</v>
      </c>
      <c r="P443" s="91" t="s">
        <v>516</v>
      </c>
      <c r="Q443" s="92" t="s">
        <v>516</v>
      </c>
      <c r="R443" s="91" t="s">
        <v>516</v>
      </c>
      <c r="S443" s="92" t="s">
        <v>516</v>
      </c>
      <c r="T443" s="91" t="s">
        <v>516</v>
      </c>
      <c r="U443" s="92" t="s">
        <v>516</v>
      </c>
      <c r="V443" s="91" t="s">
        <v>516</v>
      </c>
      <c r="W443" s="92" t="s">
        <v>516</v>
      </c>
      <c r="X443" s="91" t="s">
        <v>516</v>
      </c>
      <c r="Y443" s="92" t="s">
        <v>516</v>
      </c>
      <c r="Z443" s="91" t="s">
        <v>516</v>
      </c>
      <c r="AA443" s="92" t="s">
        <v>516</v>
      </c>
      <c r="AB443" s="61">
        <v>1549139.85</v>
      </c>
      <c r="AC443" s="60">
        <v>82743.93</v>
      </c>
      <c r="AE443" s="419">
        <v>1549139.85</v>
      </c>
      <c r="AF443" s="419">
        <v>82743.93</v>
      </c>
      <c r="AG443" s="967">
        <v>0</v>
      </c>
      <c r="AH443" s="967">
        <v>0</v>
      </c>
    </row>
    <row r="444" spans="1:34" s="52" customFormat="1" ht="13.5" hidden="1" thickBot="1">
      <c r="A444" s="905" t="s">
        <v>495</v>
      </c>
      <c r="B444" s="906">
        <v>370377.41</v>
      </c>
      <c r="C444" s="907">
        <v>35791.39</v>
      </c>
      <c r="D444" s="906">
        <v>374570.73</v>
      </c>
      <c r="E444" s="907">
        <v>30414.07</v>
      </c>
      <c r="F444" s="906">
        <v>378823.88</v>
      </c>
      <c r="G444" s="907">
        <v>25544.58</v>
      </c>
      <c r="H444" s="906">
        <v>383137.73</v>
      </c>
      <c r="I444" s="907">
        <v>21165.85</v>
      </c>
      <c r="J444" s="906">
        <v>387513.18</v>
      </c>
      <c r="K444" s="907">
        <v>16287.6</v>
      </c>
      <c r="L444" s="906">
        <v>391951.12</v>
      </c>
      <c r="M444" s="907">
        <v>11346.86</v>
      </c>
      <c r="N444" s="906">
        <v>2286374.05</v>
      </c>
      <c r="O444" s="907">
        <v>140550.35</v>
      </c>
      <c r="P444" s="906">
        <v>124471.85</v>
      </c>
      <c r="Q444" s="907">
        <v>6180.5</v>
      </c>
      <c r="R444" s="906">
        <v>124938.01</v>
      </c>
      <c r="S444" s="907">
        <v>5438.6</v>
      </c>
      <c r="T444" s="906">
        <v>125407.68</v>
      </c>
      <c r="U444" s="907">
        <v>4352.61</v>
      </c>
      <c r="V444" s="906">
        <v>125880.86</v>
      </c>
      <c r="W444" s="907">
        <v>3457.72</v>
      </c>
      <c r="X444" s="906">
        <v>126357.59</v>
      </c>
      <c r="Y444" s="907">
        <v>2413.31</v>
      </c>
      <c r="Z444" s="906">
        <v>64521.23</v>
      </c>
      <c r="AA444" s="907">
        <v>1462.64</v>
      </c>
      <c r="AB444" s="906">
        <v>2977951.27</v>
      </c>
      <c r="AC444" s="907">
        <v>163855.73</v>
      </c>
      <c r="AE444" s="419">
        <v>2977951.27</v>
      </c>
      <c r="AF444" s="419">
        <v>163855.73</v>
      </c>
      <c r="AG444" s="967">
        <v>0</v>
      </c>
      <c r="AH444" s="967">
        <v>0</v>
      </c>
    </row>
    <row r="445" spans="1:34" s="52" customFormat="1" ht="13.5" hidden="1" thickBot="1">
      <c r="A445" s="42" t="s">
        <v>245</v>
      </c>
      <c r="B445" s="40">
        <v>887912.8600000041</v>
      </c>
      <c r="C445" s="39">
        <v>81345.04</v>
      </c>
      <c r="D445" s="40">
        <v>440715.9</v>
      </c>
      <c r="E445" s="39">
        <v>70607.58</v>
      </c>
      <c r="F445" s="40">
        <v>444969.05</v>
      </c>
      <c r="G445" s="39">
        <v>69757.59</v>
      </c>
      <c r="H445" s="40">
        <v>449282.9</v>
      </c>
      <c r="I445" s="39">
        <v>63674.94</v>
      </c>
      <c r="J445" s="40">
        <v>453658.35</v>
      </c>
      <c r="K445" s="39">
        <v>59926.72</v>
      </c>
      <c r="L445" s="40">
        <v>458096.29</v>
      </c>
      <c r="M445" s="39">
        <v>53300.58</v>
      </c>
      <c r="N445" s="40">
        <v>3134635.35</v>
      </c>
      <c r="O445" s="39">
        <v>398612.45</v>
      </c>
      <c r="P445" s="40">
        <v>190617.02</v>
      </c>
      <c r="Q445" s="39">
        <v>49245.73</v>
      </c>
      <c r="R445" s="40">
        <v>191083.18</v>
      </c>
      <c r="S445" s="39">
        <v>48216.88</v>
      </c>
      <c r="T445" s="40">
        <v>191552.85</v>
      </c>
      <c r="U445" s="39">
        <v>45473.26</v>
      </c>
      <c r="V445" s="40">
        <v>192026.03</v>
      </c>
      <c r="W445" s="39">
        <v>45662.11</v>
      </c>
      <c r="X445" s="40">
        <v>192502.76</v>
      </c>
      <c r="Y445" s="39">
        <v>42978.58</v>
      </c>
      <c r="Z445" s="40">
        <v>130666.4</v>
      </c>
      <c r="AA445" s="39">
        <v>43093.14</v>
      </c>
      <c r="AB445" s="40">
        <v>4223083.59</v>
      </c>
      <c r="AC445" s="39">
        <v>673282.15</v>
      </c>
      <c r="AE445" s="419">
        <v>4223083.59</v>
      </c>
      <c r="AF445" s="419">
        <v>673282.15</v>
      </c>
      <c r="AG445" s="967">
        <v>0</v>
      </c>
      <c r="AH445" s="967">
        <v>0</v>
      </c>
    </row>
    <row r="446" spans="1:34" s="305" customFormat="1" ht="6" customHeight="1" hidden="1" thickBot="1">
      <c r="A446" s="87"/>
      <c r="B446" s="304"/>
      <c r="C446" s="304"/>
      <c r="D446" s="304"/>
      <c r="E446" s="304"/>
      <c r="F446" s="304"/>
      <c r="G446" s="304"/>
      <c r="H446" s="304"/>
      <c r="I446" s="304"/>
      <c r="J446" s="304"/>
      <c r="K446" s="304"/>
      <c r="L446" s="304"/>
      <c r="M446" s="304"/>
      <c r="N446" s="304"/>
      <c r="O446" s="304"/>
      <c r="P446" s="304"/>
      <c r="Q446" s="304"/>
      <c r="R446" s="304"/>
      <c r="S446" s="304"/>
      <c r="T446" s="304"/>
      <c r="U446" s="304"/>
      <c r="V446" s="304"/>
      <c r="W446" s="304"/>
      <c r="X446" s="304"/>
      <c r="Y446" s="304"/>
      <c r="Z446" s="304"/>
      <c r="AA446" s="304"/>
      <c r="AB446" s="304"/>
      <c r="AC446" s="304"/>
      <c r="AE446" s="419">
        <v>0</v>
      </c>
      <c r="AF446" s="419">
        <v>0</v>
      </c>
      <c r="AG446" s="967">
        <v>0</v>
      </c>
      <c r="AH446" s="967">
        <v>0</v>
      </c>
    </row>
    <row r="447" spans="1:34" ht="16.5" hidden="1" thickBot="1">
      <c r="A447" s="95" t="s">
        <v>217</v>
      </c>
      <c r="B447" s="40">
        <v>2089087.94</v>
      </c>
      <c r="C447" s="39">
        <v>179281.98</v>
      </c>
      <c r="D447" s="40">
        <v>1641890.71</v>
      </c>
      <c r="E447" s="39">
        <v>157223.84</v>
      </c>
      <c r="F447" s="40">
        <v>1646144.13</v>
      </c>
      <c r="G447" s="39">
        <v>163613.74</v>
      </c>
      <c r="H447" s="40">
        <v>1650457.71</v>
      </c>
      <c r="I447" s="39">
        <v>152528.88</v>
      </c>
      <c r="J447" s="40">
        <v>1654833.43</v>
      </c>
      <c r="K447" s="39">
        <v>149702.08</v>
      </c>
      <c r="L447" s="40">
        <v>1659271.1</v>
      </c>
      <c r="M447" s="39">
        <v>138205.58</v>
      </c>
      <c r="N447" s="40">
        <v>10341685.020000003</v>
      </c>
      <c r="O447" s="39">
        <v>940556.1</v>
      </c>
      <c r="P447" s="40">
        <v>1391792.1</v>
      </c>
      <c r="Q447" s="39">
        <v>134940.39</v>
      </c>
      <c r="R447" s="40">
        <v>1392257.99</v>
      </c>
      <c r="S447" s="39">
        <v>131871.24</v>
      </c>
      <c r="T447" s="40">
        <v>1392727.93</v>
      </c>
      <c r="U447" s="39">
        <v>124454.46</v>
      </c>
      <c r="V447" s="40">
        <v>1393200.84</v>
      </c>
      <c r="W447" s="39">
        <v>125235.78</v>
      </c>
      <c r="X447" s="40">
        <v>1393677.84</v>
      </c>
      <c r="Y447" s="39">
        <v>118010.85</v>
      </c>
      <c r="Z447" s="40">
        <v>1331841.21</v>
      </c>
      <c r="AA447" s="39">
        <v>118586.03</v>
      </c>
      <c r="AB447" s="40">
        <v>18637182.930000007</v>
      </c>
      <c r="AC447" s="39">
        <v>1693654.85</v>
      </c>
      <c r="AE447" s="419">
        <v>18637182.930000007</v>
      </c>
      <c r="AF447" s="419">
        <v>1693654.85</v>
      </c>
      <c r="AG447" s="967">
        <v>0</v>
      </c>
      <c r="AH447" s="967">
        <v>0</v>
      </c>
    </row>
    <row r="448" spans="31:34" ht="12.75" hidden="1">
      <c r="AE448" s="419">
        <v>0</v>
      </c>
      <c r="AF448" s="419">
        <v>0</v>
      </c>
      <c r="AG448" s="967">
        <v>0</v>
      </c>
      <c r="AH448" s="967">
        <v>0</v>
      </c>
    </row>
    <row r="449" spans="31:34" ht="12.75" hidden="1">
      <c r="AE449" s="419">
        <v>0</v>
      </c>
      <c r="AF449" s="419">
        <v>0</v>
      </c>
      <c r="AG449" s="967">
        <v>0</v>
      </c>
      <c r="AH449" s="967">
        <v>0</v>
      </c>
    </row>
    <row r="450" spans="1:34" ht="25.5" hidden="1" thickBot="1">
      <c r="A450" s="33"/>
      <c r="B450" s="33"/>
      <c r="C450" s="33"/>
      <c r="D450" s="33"/>
      <c r="E450" s="33"/>
      <c r="F450" s="33"/>
      <c r="G450" s="33"/>
      <c r="H450" s="34" t="s">
        <v>265</v>
      </c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 t="s">
        <v>265</v>
      </c>
      <c r="W450" s="33"/>
      <c r="X450" s="33"/>
      <c r="Y450" s="33"/>
      <c r="Z450" s="33"/>
      <c r="AA450" s="33"/>
      <c r="AB450" s="1047"/>
      <c r="AC450" s="1047"/>
      <c r="AD450" s="28" t="s">
        <v>265</v>
      </c>
      <c r="AE450" s="419">
        <v>0</v>
      </c>
      <c r="AF450" s="419">
        <v>0</v>
      </c>
      <c r="AG450" s="967">
        <v>0</v>
      </c>
      <c r="AH450" s="967">
        <v>0</v>
      </c>
    </row>
    <row r="451" spans="1:34" s="52" customFormat="1" ht="13.5" hidden="1" thickBot="1">
      <c r="A451" s="55" t="s">
        <v>220</v>
      </c>
      <c r="B451" s="54"/>
      <c r="C451" s="54"/>
      <c r="D451" s="54"/>
      <c r="E451" s="54"/>
      <c r="F451" s="54"/>
      <c r="G451" s="54"/>
      <c r="H451" s="54" t="s">
        <v>268</v>
      </c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 t="s">
        <v>268</v>
      </c>
      <c r="W451" s="54"/>
      <c r="X451" s="54"/>
      <c r="Y451" s="54"/>
      <c r="Z451" s="54"/>
      <c r="AA451" s="54"/>
      <c r="AB451" s="54"/>
      <c r="AC451" s="62"/>
      <c r="AE451" s="419">
        <v>0</v>
      </c>
      <c r="AF451" s="419">
        <v>0</v>
      </c>
      <c r="AG451" s="967">
        <v>0</v>
      </c>
      <c r="AH451" s="967">
        <v>0</v>
      </c>
    </row>
    <row r="452" spans="1:34" ht="12.75" hidden="1">
      <c r="A452" s="85" t="s">
        <v>246</v>
      </c>
      <c r="B452" s="79">
        <v>1201175.08</v>
      </c>
      <c r="C452" s="80">
        <v>73452.68</v>
      </c>
      <c r="D452" s="79">
        <v>1201174.81</v>
      </c>
      <c r="E452" s="80">
        <v>64501.34</v>
      </c>
      <c r="F452" s="79">
        <v>1201175.08</v>
      </c>
      <c r="G452" s="80">
        <v>69372.06</v>
      </c>
      <c r="H452" s="79">
        <v>1201174.81</v>
      </c>
      <c r="I452" s="80">
        <v>65159.6</v>
      </c>
      <c r="J452" s="79">
        <v>1201175.08</v>
      </c>
      <c r="K452" s="80">
        <v>65291.27</v>
      </c>
      <c r="L452" s="79">
        <v>1201174.81</v>
      </c>
      <c r="M452" s="80">
        <v>61210.39</v>
      </c>
      <c r="N452" s="79">
        <v>7207049.67</v>
      </c>
      <c r="O452" s="80">
        <v>398987.34</v>
      </c>
      <c r="P452" s="79">
        <v>1201175.08</v>
      </c>
      <c r="Q452" s="80">
        <v>61210.39</v>
      </c>
      <c r="R452" s="79">
        <v>1201174.81</v>
      </c>
      <c r="S452" s="80">
        <v>59170.27</v>
      </c>
      <c r="T452" s="79">
        <v>1201175.08</v>
      </c>
      <c r="U452" s="80">
        <v>55286.86</v>
      </c>
      <c r="V452" s="79">
        <v>1201174.72</v>
      </c>
      <c r="W452" s="80">
        <v>55089.49</v>
      </c>
      <c r="X452" s="79">
        <v>1201174.99</v>
      </c>
      <c r="Y452" s="80">
        <v>51338.01</v>
      </c>
      <c r="Z452" s="79">
        <v>1201174.72</v>
      </c>
      <c r="AA452" s="80">
        <v>51008.78</v>
      </c>
      <c r="AB452" s="79">
        <v>14414099.070000002</v>
      </c>
      <c r="AC452" s="80">
        <v>732091.14</v>
      </c>
      <c r="AE452" s="419">
        <v>14414099.070000002</v>
      </c>
      <c r="AF452" s="419">
        <v>732091.14</v>
      </c>
      <c r="AG452" s="967">
        <v>0</v>
      </c>
      <c r="AH452" s="967">
        <v>0</v>
      </c>
    </row>
    <row r="453" spans="1:34" ht="12.75" hidden="1">
      <c r="A453" s="46" t="s">
        <v>1</v>
      </c>
      <c r="B453" s="77">
        <v>129603.44</v>
      </c>
      <c r="C453" s="78">
        <v>7925.33</v>
      </c>
      <c r="D453" s="77">
        <v>129603.53</v>
      </c>
      <c r="E453" s="78">
        <v>6959.54</v>
      </c>
      <c r="F453" s="77">
        <v>129603.44</v>
      </c>
      <c r="G453" s="78">
        <v>7485.05</v>
      </c>
      <c r="H453" s="77">
        <v>129603.53</v>
      </c>
      <c r="I453" s="78">
        <v>7030.55</v>
      </c>
      <c r="J453" s="77">
        <v>129603.44</v>
      </c>
      <c r="K453" s="78">
        <v>7044.77</v>
      </c>
      <c r="L453" s="77">
        <v>129603.53</v>
      </c>
      <c r="M453" s="78">
        <v>6604.48</v>
      </c>
      <c r="N453" s="83">
        <v>777620.91</v>
      </c>
      <c r="O453" s="84">
        <v>43049.72</v>
      </c>
      <c r="P453" s="77">
        <v>129603.44</v>
      </c>
      <c r="Q453" s="78">
        <v>6604.48</v>
      </c>
      <c r="R453" s="77">
        <v>129603.53</v>
      </c>
      <c r="S453" s="78">
        <v>6384.34</v>
      </c>
      <c r="T453" s="77">
        <v>129603.44</v>
      </c>
      <c r="U453" s="78">
        <v>5965.3</v>
      </c>
      <c r="V453" s="77">
        <v>129603.53</v>
      </c>
      <c r="W453" s="78">
        <v>5943.97</v>
      </c>
      <c r="X453" s="77">
        <v>129603.44</v>
      </c>
      <c r="Y453" s="78">
        <v>5539.24</v>
      </c>
      <c r="Z453" s="77">
        <v>129603.53</v>
      </c>
      <c r="AA453" s="78">
        <v>5503.69</v>
      </c>
      <c r="AB453" s="83">
        <v>1555241.82</v>
      </c>
      <c r="AC453" s="84">
        <v>78990.74</v>
      </c>
      <c r="AE453" s="419">
        <v>1555241.82</v>
      </c>
      <c r="AF453" s="419">
        <v>78990.74</v>
      </c>
      <c r="AG453" s="967">
        <v>0</v>
      </c>
      <c r="AH453" s="967">
        <v>0</v>
      </c>
    </row>
    <row r="454" spans="1:34" ht="12.75" hidden="1">
      <c r="A454" s="46" t="s">
        <v>36</v>
      </c>
      <c r="B454" s="77">
        <v>78439.58</v>
      </c>
      <c r="C454" s="78">
        <v>4796.65</v>
      </c>
      <c r="D454" s="77">
        <v>78439.58</v>
      </c>
      <c r="E454" s="78">
        <v>4212.1</v>
      </c>
      <c r="F454" s="77">
        <v>78439.58</v>
      </c>
      <c r="G454" s="78">
        <v>4530.16</v>
      </c>
      <c r="H454" s="77">
        <v>78439.58</v>
      </c>
      <c r="I454" s="78">
        <v>4255.12</v>
      </c>
      <c r="J454" s="77">
        <v>78439.58</v>
      </c>
      <c r="K454" s="78">
        <v>4263.67</v>
      </c>
      <c r="L454" s="77">
        <v>78439.58</v>
      </c>
      <c r="M454" s="78">
        <v>3997.18</v>
      </c>
      <c r="N454" s="83">
        <v>470637.48</v>
      </c>
      <c r="O454" s="84">
        <v>26054.88</v>
      </c>
      <c r="P454" s="77">
        <v>78439.58</v>
      </c>
      <c r="Q454" s="78">
        <v>3997.18</v>
      </c>
      <c r="R454" s="77">
        <v>78439.58</v>
      </c>
      <c r="S454" s="78">
        <v>3863.98</v>
      </c>
      <c r="T454" s="77">
        <v>78439.58</v>
      </c>
      <c r="U454" s="78">
        <v>3610.36</v>
      </c>
      <c r="V454" s="77">
        <v>78439.49</v>
      </c>
      <c r="W454" s="78">
        <v>3597.49</v>
      </c>
      <c r="X454" s="77">
        <v>78439.58</v>
      </c>
      <c r="Y454" s="78">
        <v>3352.51</v>
      </c>
      <c r="Z454" s="77">
        <v>78439.49</v>
      </c>
      <c r="AA454" s="78">
        <v>3331</v>
      </c>
      <c r="AB454" s="83">
        <v>941274.78</v>
      </c>
      <c r="AC454" s="84">
        <v>47807.4</v>
      </c>
      <c r="AE454" s="419">
        <v>941274.78</v>
      </c>
      <c r="AF454" s="419">
        <v>47807.4</v>
      </c>
      <c r="AG454" s="967">
        <v>0</v>
      </c>
      <c r="AH454" s="967">
        <v>0</v>
      </c>
    </row>
    <row r="455" spans="1:34" ht="12.75" hidden="1">
      <c r="A455" s="46" t="s">
        <v>37</v>
      </c>
      <c r="B455" s="77">
        <v>123403.68</v>
      </c>
      <c r="C455" s="78">
        <v>7546.25</v>
      </c>
      <c r="D455" s="77">
        <v>123403.59</v>
      </c>
      <c r="E455" s="78">
        <v>6626.62</v>
      </c>
      <c r="F455" s="77">
        <v>123403.68</v>
      </c>
      <c r="G455" s="78">
        <v>7127.03</v>
      </c>
      <c r="H455" s="77">
        <v>123403.59</v>
      </c>
      <c r="I455" s="78">
        <v>6694.21</v>
      </c>
      <c r="J455" s="77">
        <v>123403.68</v>
      </c>
      <c r="K455" s="78">
        <v>6707.71</v>
      </c>
      <c r="L455" s="77">
        <v>123403.59</v>
      </c>
      <c r="M455" s="78">
        <v>6288.49</v>
      </c>
      <c r="N455" s="83">
        <v>740421.81</v>
      </c>
      <c r="O455" s="84">
        <v>40990.31</v>
      </c>
      <c r="P455" s="77">
        <v>123403.68</v>
      </c>
      <c r="Q455" s="78">
        <v>6288.49</v>
      </c>
      <c r="R455" s="77">
        <v>123403.59</v>
      </c>
      <c r="S455" s="78">
        <v>6078.88</v>
      </c>
      <c r="T455" s="77">
        <v>123403.68</v>
      </c>
      <c r="U455" s="78">
        <v>5679.91</v>
      </c>
      <c r="V455" s="77">
        <v>123403.59</v>
      </c>
      <c r="W455" s="78">
        <v>5659.66</v>
      </c>
      <c r="X455" s="77">
        <v>123403.68</v>
      </c>
      <c r="Y455" s="78">
        <v>5274.28</v>
      </c>
      <c r="Z455" s="77">
        <v>123403.59</v>
      </c>
      <c r="AA455" s="78">
        <v>5240.44</v>
      </c>
      <c r="AB455" s="83">
        <v>1480843.62</v>
      </c>
      <c r="AC455" s="84">
        <v>75211.97</v>
      </c>
      <c r="AE455" s="419">
        <v>1480843.62</v>
      </c>
      <c r="AF455" s="419">
        <v>75211.97</v>
      </c>
      <c r="AG455" s="967">
        <v>0</v>
      </c>
      <c r="AH455" s="967">
        <v>0</v>
      </c>
    </row>
    <row r="456" spans="1:34" ht="12.75" hidden="1">
      <c r="A456" s="46" t="s">
        <v>19</v>
      </c>
      <c r="B456" s="77">
        <v>264441.92</v>
      </c>
      <c r="C456" s="78">
        <v>16170.79</v>
      </c>
      <c r="D456" s="77">
        <v>264442.01</v>
      </c>
      <c r="E456" s="78">
        <v>14200.14</v>
      </c>
      <c r="F456" s="77">
        <v>264441.92</v>
      </c>
      <c r="G456" s="78">
        <v>15272.4</v>
      </c>
      <c r="H456" s="77">
        <v>264442.01</v>
      </c>
      <c r="I456" s="78">
        <v>14345.04</v>
      </c>
      <c r="J456" s="77">
        <v>264441.92</v>
      </c>
      <c r="K456" s="78">
        <v>14374.02</v>
      </c>
      <c r="L456" s="77">
        <v>264442.01</v>
      </c>
      <c r="M456" s="78">
        <v>13475.64</v>
      </c>
      <c r="N456" s="83">
        <v>1586651.79</v>
      </c>
      <c r="O456" s="84">
        <v>87838.03</v>
      </c>
      <c r="P456" s="77">
        <v>264441.92</v>
      </c>
      <c r="Q456" s="78">
        <v>13475.64</v>
      </c>
      <c r="R456" s="77">
        <v>264442.01</v>
      </c>
      <c r="S456" s="78">
        <v>13026.45</v>
      </c>
      <c r="T456" s="77">
        <v>264441.92</v>
      </c>
      <c r="U456" s="78">
        <v>12171.54</v>
      </c>
      <c r="V456" s="77">
        <v>264442.01</v>
      </c>
      <c r="W456" s="78">
        <v>12128.07</v>
      </c>
      <c r="X456" s="77">
        <v>264441.92</v>
      </c>
      <c r="Y456" s="78">
        <v>11302.14</v>
      </c>
      <c r="Z456" s="77">
        <v>264442.01</v>
      </c>
      <c r="AA456" s="78">
        <v>11229.68</v>
      </c>
      <c r="AB456" s="83">
        <v>3173303.58</v>
      </c>
      <c r="AC456" s="84">
        <v>161171.55</v>
      </c>
      <c r="AE456" s="419">
        <v>3173303.58</v>
      </c>
      <c r="AF456" s="419">
        <v>161171.55</v>
      </c>
      <c r="AG456" s="967">
        <v>0</v>
      </c>
      <c r="AH456" s="967">
        <v>0</v>
      </c>
    </row>
    <row r="457" spans="1:34" ht="12.75" hidden="1">
      <c r="A457" s="46" t="s">
        <v>15</v>
      </c>
      <c r="B457" s="77">
        <v>25840.59</v>
      </c>
      <c r="C457" s="78">
        <v>1580.13</v>
      </c>
      <c r="D457" s="77">
        <v>25840.68</v>
      </c>
      <c r="E457" s="78">
        <v>1387.62</v>
      </c>
      <c r="F457" s="77">
        <v>25840.59</v>
      </c>
      <c r="G457" s="78">
        <v>1492.38</v>
      </c>
      <c r="H457" s="77">
        <v>25840.68</v>
      </c>
      <c r="I457" s="78">
        <v>1401.75</v>
      </c>
      <c r="J457" s="77">
        <v>25840.59</v>
      </c>
      <c r="K457" s="78">
        <v>1404.63</v>
      </c>
      <c r="L457" s="77">
        <v>25840.68</v>
      </c>
      <c r="M457" s="78">
        <v>1316.79</v>
      </c>
      <c r="N457" s="83">
        <v>155043.81</v>
      </c>
      <c r="O457" s="84">
        <v>8583.3</v>
      </c>
      <c r="P457" s="77">
        <v>25840.59</v>
      </c>
      <c r="Q457" s="78">
        <v>1316.79</v>
      </c>
      <c r="R457" s="77">
        <v>25840.68</v>
      </c>
      <c r="S457" s="78">
        <v>1272.87</v>
      </c>
      <c r="T457" s="77">
        <v>25840.59</v>
      </c>
      <c r="U457" s="78">
        <v>1189.35</v>
      </c>
      <c r="V457" s="77">
        <v>25840.68</v>
      </c>
      <c r="W457" s="78">
        <v>1185.12</v>
      </c>
      <c r="X457" s="77">
        <v>25840.59</v>
      </c>
      <c r="Y457" s="78">
        <v>1104.39</v>
      </c>
      <c r="Z457" s="77">
        <v>25840.68</v>
      </c>
      <c r="AA457" s="78">
        <v>1097.37</v>
      </c>
      <c r="AB457" s="83">
        <v>310087.62</v>
      </c>
      <c r="AC457" s="84">
        <v>15749.19</v>
      </c>
      <c r="AE457" s="419">
        <v>310087.62</v>
      </c>
      <c r="AF457" s="419">
        <v>15749.19</v>
      </c>
      <c r="AG457" s="967">
        <v>0</v>
      </c>
      <c r="AH457" s="967">
        <v>0</v>
      </c>
    </row>
    <row r="458" spans="1:34" ht="12.75" hidden="1">
      <c r="A458" s="46" t="s">
        <v>14</v>
      </c>
      <c r="B458" s="77">
        <v>16773.61</v>
      </c>
      <c r="C458" s="78">
        <v>1025.73</v>
      </c>
      <c r="D458" s="77">
        <v>16773.52</v>
      </c>
      <c r="E458" s="78">
        <v>900.72</v>
      </c>
      <c r="F458" s="77">
        <v>16773.61</v>
      </c>
      <c r="G458" s="78">
        <v>968.76</v>
      </c>
      <c r="H458" s="77">
        <v>16773.52</v>
      </c>
      <c r="I458" s="78">
        <v>909.9</v>
      </c>
      <c r="J458" s="77">
        <v>16773.61</v>
      </c>
      <c r="K458" s="78">
        <v>911.7</v>
      </c>
      <c r="L458" s="77">
        <v>16773.52</v>
      </c>
      <c r="M458" s="78">
        <v>854.73</v>
      </c>
      <c r="N458" s="83">
        <v>100641.39</v>
      </c>
      <c r="O458" s="84">
        <v>5571.54</v>
      </c>
      <c r="P458" s="77">
        <v>16773.61</v>
      </c>
      <c r="Q458" s="78">
        <v>854.73</v>
      </c>
      <c r="R458" s="77">
        <v>16773.52</v>
      </c>
      <c r="S458" s="78">
        <v>826.29</v>
      </c>
      <c r="T458" s="77">
        <v>16773.61</v>
      </c>
      <c r="U458" s="78">
        <v>772.02</v>
      </c>
      <c r="V458" s="77">
        <v>16773.52</v>
      </c>
      <c r="W458" s="78">
        <v>769.32</v>
      </c>
      <c r="X458" s="77">
        <v>16773.61</v>
      </c>
      <c r="Y458" s="78">
        <v>716.94</v>
      </c>
      <c r="Z458" s="77">
        <v>16773.52</v>
      </c>
      <c r="AA458" s="78">
        <v>712.26</v>
      </c>
      <c r="AB458" s="83">
        <v>201282.78</v>
      </c>
      <c r="AC458" s="84">
        <v>10223.1</v>
      </c>
      <c r="AE458" s="419">
        <v>201282.78</v>
      </c>
      <c r="AF458" s="419">
        <v>10223.1</v>
      </c>
      <c r="AG458" s="967">
        <v>0</v>
      </c>
      <c r="AH458" s="967">
        <v>0</v>
      </c>
    </row>
    <row r="459" spans="1:34" ht="12.75" hidden="1">
      <c r="A459" s="46" t="s">
        <v>13</v>
      </c>
      <c r="B459" s="77">
        <v>62222.72</v>
      </c>
      <c r="C459" s="78">
        <v>3804.94</v>
      </c>
      <c r="D459" s="77">
        <v>62222.63</v>
      </c>
      <c r="E459" s="78">
        <v>3341.26</v>
      </c>
      <c r="F459" s="77">
        <v>62222.72</v>
      </c>
      <c r="G459" s="78">
        <v>3593.53</v>
      </c>
      <c r="H459" s="77">
        <v>62222.63</v>
      </c>
      <c r="I459" s="78">
        <v>3375.37</v>
      </c>
      <c r="J459" s="77">
        <v>62222.72</v>
      </c>
      <c r="K459" s="78">
        <v>3382.21</v>
      </c>
      <c r="L459" s="77">
        <v>62222.63</v>
      </c>
      <c r="M459" s="78">
        <v>3170.8</v>
      </c>
      <c r="N459" s="83">
        <v>373336.05</v>
      </c>
      <c r="O459" s="84">
        <v>20668.11</v>
      </c>
      <c r="P459" s="77">
        <v>62222.72</v>
      </c>
      <c r="Q459" s="78">
        <v>3170.8</v>
      </c>
      <c r="R459" s="77">
        <v>62222.63</v>
      </c>
      <c r="S459" s="78">
        <v>3065.14</v>
      </c>
      <c r="T459" s="77">
        <v>62222.72</v>
      </c>
      <c r="U459" s="78">
        <v>2863.99</v>
      </c>
      <c r="V459" s="77">
        <v>62222.63</v>
      </c>
      <c r="W459" s="78">
        <v>2853.73</v>
      </c>
      <c r="X459" s="77">
        <v>62222.72</v>
      </c>
      <c r="Y459" s="78">
        <v>2659.42</v>
      </c>
      <c r="Z459" s="77">
        <v>62222.63</v>
      </c>
      <c r="AA459" s="78">
        <v>2642.32</v>
      </c>
      <c r="AB459" s="83">
        <v>746672.1</v>
      </c>
      <c r="AC459" s="84">
        <v>37923.51</v>
      </c>
      <c r="AE459" s="419">
        <v>746672.1</v>
      </c>
      <c r="AF459" s="419">
        <v>37923.51</v>
      </c>
      <c r="AG459" s="967">
        <v>0</v>
      </c>
      <c r="AH459" s="967">
        <v>0</v>
      </c>
    </row>
    <row r="460" spans="1:34" ht="12.75" hidden="1">
      <c r="A460" s="46" t="s">
        <v>208</v>
      </c>
      <c r="B460" s="77">
        <v>58046.53</v>
      </c>
      <c r="C460" s="78">
        <v>3549.61</v>
      </c>
      <c r="D460" s="77">
        <v>58046.53</v>
      </c>
      <c r="E460" s="78">
        <v>3116.98</v>
      </c>
      <c r="F460" s="77">
        <v>58046.53</v>
      </c>
      <c r="G460" s="78">
        <v>3352.42</v>
      </c>
      <c r="H460" s="77">
        <v>58046.53</v>
      </c>
      <c r="I460" s="78">
        <v>3148.84</v>
      </c>
      <c r="J460" s="77">
        <v>58046.53</v>
      </c>
      <c r="K460" s="78">
        <v>3155.23</v>
      </c>
      <c r="L460" s="77">
        <v>58046.53</v>
      </c>
      <c r="M460" s="78">
        <v>2957.95</v>
      </c>
      <c r="N460" s="93">
        <v>348279.18</v>
      </c>
      <c r="O460" s="84">
        <v>19281.03</v>
      </c>
      <c r="P460" s="77">
        <v>58046.53</v>
      </c>
      <c r="Q460" s="78">
        <v>2957.95</v>
      </c>
      <c r="R460" s="77">
        <v>58046.53</v>
      </c>
      <c r="S460" s="78">
        <v>2859.4</v>
      </c>
      <c r="T460" s="77">
        <v>58046.53</v>
      </c>
      <c r="U460" s="78">
        <v>2671.75</v>
      </c>
      <c r="V460" s="77">
        <v>58046.53</v>
      </c>
      <c r="W460" s="78">
        <v>2662.21</v>
      </c>
      <c r="X460" s="77">
        <v>58046.53</v>
      </c>
      <c r="Y460" s="78">
        <v>2480.86</v>
      </c>
      <c r="Z460" s="77">
        <v>58046.53</v>
      </c>
      <c r="AA460" s="78">
        <v>2465.02</v>
      </c>
      <c r="AB460" s="83">
        <v>696558.36</v>
      </c>
      <c r="AC460" s="84">
        <v>35378.22</v>
      </c>
      <c r="AE460" s="419">
        <v>696558.36</v>
      </c>
      <c r="AF460" s="419">
        <v>35378.22</v>
      </c>
      <c r="AG460" s="967">
        <v>0</v>
      </c>
      <c r="AH460" s="967">
        <v>0</v>
      </c>
    </row>
    <row r="461" spans="1:34" ht="12.75" hidden="1">
      <c r="A461" s="46" t="s">
        <v>229</v>
      </c>
      <c r="B461" s="77">
        <v>92832.24</v>
      </c>
      <c r="C461" s="78">
        <v>5676.76</v>
      </c>
      <c r="D461" s="77">
        <v>92832.24</v>
      </c>
      <c r="E461" s="78">
        <v>4984.93</v>
      </c>
      <c r="F461" s="77">
        <v>92832.24</v>
      </c>
      <c r="G461" s="78">
        <v>5361.4</v>
      </c>
      <c r="H461" s="77">
        <v>92832.24</v>
      </c>
      <c r="I461" s="78">
        <v>5035.87</v>
      </c>
      <c r="J461" s="77">
        <v>92832.24</v>
      </c>
      <c r="K461" s="78">
        <v>5046.04</v>
      </c>
      <c r="L461" s="77">
        <v>92832.24</v>
      </c>
      <c r="M461" s="78">
        <v>4730.59</v>
      </c>
      <c r="N461" s="83">
        <v>556993.44</v>
      </c>
      <c r="O461" s="94">
        <v>30835.59</v>
      </c>
      <c r="P461" s="77">
        <v>92832.24</v>
      </c>
      <c r="Q461" s="78">
        <v>4730.59</v>
      </c>
      <c r="R461" s="77">
        <v>92832.24</v>
      </c>
      <c r="S461" s="78">
        <v>4572.91</v>
      </c>
      <c r="T461" s="77">
        <v>92832.24</v>
      </c>
      <c r="U461" s="78">
        <v>4272.85</v>
      </c>
      <c r="V461" s="77">
        <v>92832.24</v>
      </c>
      <c r="W461" s="78">
        <v>4257.55</v>
      </c>
      <c r="X461" s="77">
        <v>92832.15</v>
      </c>
      <c r="Y461" s="78">
        <v>3967.66</v>
      </c>
      <c r="Z461" s="77">
        <v>92832.24</v>
      </c>
      <c r="AA461" s="78">
        <v>3942.19</v>
      </c>
      <c r="AB461" s="83">
        <v>1113986.79</v>
      </c>
      <c r="AC461" s="84">
        <v>56579.34</v>
      </c>
      <c r="AE461" s="419">
        <v>1113986.79</v>
      </c>
      <c r="AF461" s="419">
        <v>56579.34</v>
      </c>
      <c r="AG461" s="967">
        <v>0</v>
      </c>
      <c r="AH461" s="967">
        <v>0</v>
      </c>
    </row>
    <row r="462" spans="1:34" ht="12.75" hidden="1">
      <c r="A462" s="46" t="s">
        <v>4</v>
      </c>
      <c r="B462" s="77">
        <v>69605.7</v>
      </c>
      <c r="C462" s="78">
        <v>4256.47</v>
      </c>
      <c r="D462" s="77">
        <v>69605.61</v>
      </c>
      <c r="E462" s="78">
        <v>3737.71</v>
      </c>
      <c r="F462" s="77">
        <v>69605.7</v>
      </c>
      <c r="G462" s="78">
        <v>4019.95</v>
      </c>
      <c r="H462" s="77">
        <v>69605.61</v>
      </c>
      <c r="I462" s="78">
        <v>3775.87</v>
      </c>
      <c r="J462" s="77">
        <v>69605.7</v>
      </c>
      <c r="K462" s="78">
        <v>3783.52</v>
      </c>
      <c r="L462" s="77">
        <v>69605.61</v>
      </c>
      <c r="M462" s="78">
        <v>3547</v>
      </c>
      <c r="N462" s="83">
        <v>417633.93</v>
      </c>
      <c r="O462" s="94">
        <v>23120.52</v>
      </c>
      <c r="P462" s="77">
        <v>69605.7</v>
      </c>
      <c r="Q462" s="78">
        <v>3547</v>
      </c>
      <c r="R462" s="77">
        <v>69605.61</v>
      </c>
      <c r="S462" s="78">
        <v>3428.83</v>
      </c>
      <c r="T462" s="77">
        <v>69605.7</v>
      </c>
      <c r="U462" s="78">
        <v>3203.74</v>
      </c>
      <c r="V462" s="77">
        <v>69605.61</v>
      </c>
      <c r="W462" s="78">
        <v>3192.31</v>
      </c>
      <c r="X462" s="77">
        <v>69605.7</v>
      </c>
      <c r="Y462" s="78">
        <v>2974.96</v>
      </c>
      <c r="Z462" s="77">
        <v>69605.61</v>
      </c>
      <c r="AA462" s="78">
        <v>2955.88</v>
      </c>
      <c r="AB462" s="83">
        <v>835267.86</v>
      </c>
      <c r="AC462" s="84">
        <v>42423.24</v>
      </c>
      <c r="AE462" s="419">
        <v>835267.86</v>
      </c>
      <c r="AF462" s="419">
        <v>42423.24</v>
      </c>
      <c r="AG462" s="967">
        <v>0</v>
      </c>
      <c r="AH462" s="967">
        <v>0</v>
      </c>
    </row>
    <row r="463" spans="1:34" ht="12.75" hidden="1">
      <c r="A463" s="46" t="s">
        <v>10</v>
      </c>
      <c r="B463" s="77">
        <v>21203.78</v>
      </c>
      <c r="C463" s="78">
        <v>1296.63</v>
      </c>
      <c r="D463" s="77">
        <v>21203.69</v>
      </c>
      <c r="E463" s="78">
        <v>1138.59</v>
      </c>
      <c r="F463" s="77">
        <v>21203.78</v>
      </c>
      <c r="G463" s="78">
        <v>1224.63</v>
      </c>
      <c r="H463" s="77">
        <v>21203.69</v>
      </c>
      <c r="I463" s="78">
        <v>1150.2</v>
      </c>
      <c r="J463" s="77">
        <v>21203.78</v>
      </c>
      <c r="K463" s="78">
        <v>1152.54</v>
      </c>
      <c r="L463" s="77">
        <v>21203.69</v>
      </c>
      <c r="M463" s="78">
        <v>1080.54</v>
      </c>
      <c r="N463" s="83">
        <v>127222.41</v>
      </c>
      <c r="O463" s="94">
        <v>7043.13</v>
      </c>
      <c r="P463" s="77">
        <v>21203.78</v>
      </c>
      <c r="Q463" s="78">
        <v>1080.54</v>
      </c>
      <c r="R463" s="77">
        <v>21203.69</v>
      </c>
      <c r="S463" s="78">
        <v>1044.54</v>
      </c>
      <c r="T463" s="77">
        <v>21203.78</v>
      </c>
      <c r="U463" s="78">
        <v>975.96</v>
      </c>
      <c r="V463" s="77">
        <v>21203.69</v>
      </c>
      <c r="W463" s="78">
        <v>972.45</v>
      </c>
      <c r="X463" s="77">
        <v>21203.78</v>
      </c>
      <c r="Y463" s="78">
        <v>906.21</v>
      </c>
      <c r="Z463" s="77">
        <v>21203.69</v>
      </c>
      <c r="AA463" s="78">
        <v>900.45</v>
      </c>
      <c r="AB463" s="83">
        <v>254444.82</v>
      </c>
      <c r="AC463" s="84">
        <v>12923.28</v>
      </c>
      <c r="AE463" s="419">
        <v>254444.82</v>
      </c>
      <c r="AF463" s="419">
        <v>12923.28</v>
      </c>
      <c r="AG463" s="967">
        <v>0</v>
      </c>
      <c r="AH463" s="967">
        <v>0</v>
      </c>
    </row>
    <row r="464" spans="1:34" ht="13.5" hidden="1" thickBot="1">
      <c r="A464" s="46" t="s">
        <v>11</v>
      </c>
      <c r="B464" s="77">
        <v>258761.29</v>
      </c>
      <c r="C464" s="78">
        <v>15823.39</v>
      </c>
      <c r="D464" s="77">
        <v>258761.2</v>
      </c>
      <c r="E464" s="78">
        <v>13895.13</v>
      </c>
      <c r="F464" s="77">
        <v>258761.29</v>
      </c>
      <c r="G464" s="78">
        <v>14944.35</v>
      </c>
      <c r="H464" s="77">
        <v>258761.2</v>
      </c>
      <c r="I464" s="78">
        <v>14036.88</v>
      </c>
      <c r="J464" s="77">
        <v>258761.29</v>
      </c>
      <c r="K464" s="78">
        <v>14065.23</v>
      </c>
      <c r="L464" s="77">
        <v>258761.2</v>
      </c>
      <c r="M464" s="78">
        <v>13186.2</v>
      </c>
      <c r="N464" s="83">
        <v>1552567.47</v>
      </c>
      <c r="O464" s="94">
        <v>85951.18</v>
      </c>
      <c r="P464" s="77">
        <v>258761.29</v>
      </c>
      <c r="Q464" s="78">
        <v>13186.2</v>
      </c>
      <c r="R464" s="77">
        <v>258761.2</v>
      </c>
      <c r="S464" s="78">
        <v>12746.64</v>
      </c>
      <c r="T464" s="77">
        <v>258761.29</v>
      </c>
      <c r="U464" s="78">
        <v>11910.09</v>
      </c>
      <c r="V464" s="77">
        <v>258761.2</v>
      </c>
      <c r="W464" s="78">
        <v>11867.61</v>
      </c>
      <c r="X464" s="77">
        <v>258761.29</v>
      </c>
      <c r="Y464" s="78">
        <v>11059.4</v>
      </c>
      <c r="Z464" s="77">
        <v>258761.2</v>
      </c>
      <c r="AA464" s="78">
        <v>10988.48</v>
      </c>
      <c r="AB464" s="83">
        <v>3105134.94</v>
      </c>
      <c r="AC464" s="84">
        <v>157709.6</v>
      </c>
      <c r="AE464" s="419">
        <v>3105134.94</v>
      </c>
      <c r="AF464" s="419">
        <v>157709.6</v>
      </c>
      <c r="AG464" s="967">
        <v>0</v>
      </c>
      <c r="AH464" s="967">
        <v>0</v>
      </c>
    </row>
    <row r="465" spans="1:34" s="52" customFormat="1" ht="13.5" hidden="1" thickBot="1">
      <c r="A465" s="53" t="s">
        <v>244</v>
      </c>
      <c r="B465" s="81">
        <v>1201175.08</v>
      </c>
      <c r="C465" s="82">
        <v>73452.68</v>
      </c>
      <c r="D465" s="81">
        <v>1201174.81</v>
      </c>
      <c r="E465" s="82">
        <v>64501.34</v>
      </c>
      <c r="F465" s="81">
        <v>1201175.08</v>
      </c>
      <c r="G465" s="82">
        <v>69372.06</v>
      </c>
      <c r="H465" s="81">
        <v>1201174.81</v>
      </c>
      <c r="I465" s="82">
        <v>65159.6</v>
      </c>
      <c r="J465" s="81">
        <v>1201175.08</v>
      </c>
      <c r="K465" s="82">
        <v>65291.27</v>
      </c>
      <c r="L465" s="81">
        <v>1201174.81</v>
      </c>
      <c r="M465" s="82">
        <v>61210.39</v>
      </c>
      <c r="N465" s="630">
        <v>7207049.67</v>
      </c>
      <c r="O465" s="631">
        <v>398987.34</v>
      </c>
      <c r="P465" s="81">
        <v>1201175.08</v>
      </c>
      <c r="Q465" s="82">
        <v>61210.39</v>
      </c>
      <c r="R465" s="81">
        <v>1201174.81</v>
      </c>
      <c r="S465" s="82">
        <v>59170.27</v>
      </c>
      <c r="T465" s="81">
        <v>1201175.08</v>
      </c>
      <c r="U465" s="82">
        <v>55286.86</v>
      </c>
      <c r="V465" s="81">
        <v>1201174.72</v>
      </c>
      <c r="W465" s="82">
        <v>55089.49</v>
      </c>
      <c r="X465" s="81">
        <v>1201174.99</v>
      </c>
      <c r="Y465" s="82">
        <v>51338.01</v>
      </c>
      <c r="Z465" s="81">
        <v>1201174.72</v>
      </c>
      <c r="AA465" s="82">
        <v>51008.78</v>
      </c>
      <c r="AB465" s="630">
        <v>14414099.070000002</v>
      </c>
      <c r="AC465" s="631">
        <v>732091.14</v>
      </c>
      <c r="AE465" s="419">
        <v>14414099.070000002</v>
      </c>
      <c r="AF465" s="419">
        <v>732091.14</v>
      </c>
      <c r="AG465" s="967">
        <v>0</v>
      </c>
      <c r="AH465" s="967">
        <v>0</v>
      </c>
    </row>
    <row r="466" spans="1:34" ht="13.5" hidden="1" thickBot="1">
      <c r="A466" s="52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1"/>
      <c r="AC466" s="52"/>
      <c r="AE466" s="419">
        <v>0</v>
      </c>
      <c r="AF466" s="419">
        <v>0</v>
      </c>
      <c r="AG466" s="967">
        <v>0</v>
      </c>
      <c r="AH466" s="967">
        <v>0</v>
      </c>
    </row>
    <row r="467" spans="1:34" s="52" customFormat="1" ht="13.5" hidden="1" thickBot="1">
      <c r="A467" s="24" t="s">
        <v>218</v>
      </c>
      <c r="B467" s="49"/>
      <c r="C467" s="49"/>
      <c r="D467" s="49"/>
      <c r="E467" s="49"/>
      <c r="F467" s="49"/>
      <c r="G467" s="49"/>
      <c r="H467" s="88" t="s">
        <v>256</v>
      </c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88" t="s">
        <v>256</v>
      </c>
      <c r="W467" s="49"/>
      <c r="X467" s="49"/>
      <c r="Y467" s="49"/>
      <c r="Z467" s="49"/>
      <c r="AA467" s="49"/>
      <c r="AB467" s="49"/>
      <c r="AC467" s="48"/>
      <c r="AE467" s="419">
        <v>0</v>
      </c>
      <c r="AF467" s="419">
        <v>0</v>
      </c>
      <c r="AG467" s="967">
        <v>0</v>
      </c>
      <c r="AH467" s="967">
        <v>0</v>
      </c>
    </row>
    <row r="468" spans="1:34" ht="12.75" hidden="1">
      <c r="A468" s="736" t="s">
        <v>254</v>
      </c>
      <c r="B468" s="44">
        <v>56309.17</v>
      </c>
      <c r="C468" s="43">
        <v>41343.56</v>
      </c>
      <c r="D468" s="44">
        <v>56309.17</v>
      </c>
      <c r="E468" s="43">
        <v>37083.39</v>
      </c>
      <c r="F468" s="44">
        <v>56309.17</v>
      </c>
      <c r="G468" s="43">
        <v>40769.66</v>
      </c>
      <c r="H468" s="44">
        <v>56309.17</v>
      </c>
      <c r="I468" s="43">
        <v>39176.83</v>
      </c>
      <c r="J468" s="44">
        <v>56309.17</v>
      </c>
      <c r="K468" s="43">
        <v>40195.77</v>
      </c>
      <c r="L468" s="44">
        <v>56309.17</v>
      </c>
      <c r="M468" s="43">
        <v>38621.45</v>
      </c>
      <c r="N468" s="44">
        <v>337855.02</v>
      </c>
      <c r="O468" s="43">
        <v>237190.66</v>
      </c>
      <c r="P468" s="44">
        <v>56309.17</v>
      </c>
      <c r="Q468" s="43">
        <v>39621.88</v>
      </c>
      <c r="R468" s="44">
        <v>56309.17</v>
      </c>
      <c r="S468" s="43">
        <v>39334.94</v>
      </c>
      <c r="T468" s="44">
        <v>56309.17</v>
      </c>
      <c r="U468" s="43">
        <v>37788.38</v>
      </c>
      <c r="V468" s="44">
        <v>56309.17</v>
      </c>
      <c r="W468" s="43">
        <v>38761.05</v>
      </c>
      <c r="X468" s="44">
        <v>56309.17</v>
      </c>
      <c r="Y468" s="43">
        <v>37233</v>
      </c>
      <c r="Z468" s="44">
        <v>56309.17</v>
      </c>
      <c r="AA468" s="43">
        <v>38187.16</v>
      </c>
      <c r="AB468" s="44">
        <v>675710.04</v>
      </c>
      <c r="AC468" s="43">
        <v>468117.07</v>
      </c>
      <c r="AE468" s="419">
        <v>675710.04</v>
      </c>
      <c r="AF468" s="419">
        <v>468117.07</v>
      </c>
      <c r="AG468" s="967">
        <v>0</v>
      </c>
      <c r="AH468" s="967">
        <v>0</v>
      </c>
    </row>
    <row r="469" spans="1:34" ht="12.75" hidden="1">
      <c r="A469" s="739" t="s">
        <v>37</v>
      </c>
      <c r="B469" s="596">
        <v>56309.17</v>
      </c>
      <c r="C469" s="597">
        <v>41343.56</v>
      </c>
      <c r="D469" s="596">
        <v>56309.17</v>
      </c>
      <c r="E469" s="597">
        <v>37083.39</v>
      </c>
      <c r="F469" s="596">
        <v>56309.17</v>
      </c>
      <c r="G469" s="597">
        <v>40769.66</v>
      </c>
      <c r="H469" s="596">
        <v>56309.17</v>
      </c>
      <c r="I469" s="597">
        <v>39176.83</v>
      </c>
      <c r="J469" s="596">
        <v>56309.17</v>
      </c>
      <c r="K469" s="597">
        <v>40195.77</v>
      </c>
      <c r="L469" s="596">
        <v>56309.17</v>
      </c>
      <c r="M469" s="597">
        <v>38621.45</v>
      </c>
      <c r="N469" s="598">
        <v>337855.02</v>
      </c>
      <c r="O469" s="94">
        <v>237190.66</v>
      </c>
      <c r="P469" s="596">
        <v>56309.17</v>
      </c>
      <c r="Q469" s="597">
        <v>39621.88</v>
      </c>
      <c r="R469" s="596">
        <v>56309.17</v>
      </c>
      <c r="S469" s="597">
        <v>39334.94</v>
      </c>
      <c r="T469" s="596">
        <v>56309.17</v>
      </c>
      <c r="U469" s="597">
        <v>37788.38</v>
      </c>
      <c r="V469" s="596">
        <v>56309.17</v>
      </c>
      <c r="W469" s="597">
        <v>38761.05</v>
      </c>
      <c r="X469" s="596">
        <v>56309.17</v>
      </c>
      <c r="Y469" s="597">
        <v>37233</v>
      </c>
      <c r="Z469" s="596">
        <v>56309.17</v>
      </c>
      <c r="AA469" s="597">
        <v>38187.16</v>
      </c>
      <c r="AB469" s="598">
        <v>675710.04</v>
      </c>
      <c r="AC469" s="94">
        <v>468117.07</v>
      </c>
      <c r="AE469" s="419">
        <v>675710.04</v>
      </c>
      <c r="AF469" s="419">
        <v>468117.07</v>
      </c>
      <c r="AG469" s="967">
        <v>0</v>
      </c>
      <c r="AH469" s="967">
        <v>0</v>
      </c>
    </row>
    <row r="470" spans="1:34" ht="12.75" hidden="1">
      <c r="A470" s="739" t="s">
        <v>8</v>
      </c>
      <c r="B470" s="596"/>
      <c r="C470" s="597"/>
      <c r="D470" s="596"/>
      <c r="E470" s="597"/>
      <c r="F470" s="596"/>
      <c r="G470" s="597"/>
      <c r="H470" s="596"/>
      <c r="I470" s="597"/>
      <c r="J470" s="596"/>
      <c r="K470" s="597"/>
      <c r="L470" s="596"/>
      <c r="M470" s="597"/>
      <c r="N470" s="598">
        <v>0</v>
      </c>
      <c r="O470" s="94">
        <v>0</v>
      </c>
      <c r="P470" s="596"/>
      <c r="Q470" s="597"/>
      <c r="R470" s="596"/>
      <c r="S470" s="597"/>
      <c r="T470" s="596"/>
      <c r="U470" s="597"/>
      <c r="V470" s="596"/>
      <c r="W470" s="597"/>
      <c r="X470" s="596"/>
      <c r="Y470" s="597"/>
      <c r="Z470" s="596"/>
      <c r="AA470" s="597"/>
      <c r="AB470" s="598">
        <v>0</v>
      </c>
      <c r="AC470" s="94">
        <v>0</v>
      </c>
      <c r="AE470" s="419">
        <v>0</v>
      </c>
      <c r="AF470" s="419">
        <v>0</v>
      </c>
      <c r="AG470" s="967">
        <v>0</v>
      </c>
      <c r="AH470" s="967">
        <v>0</v>
      </c>
    </row>
    <row r="471" spans="1:34" ht="12.75" hidden="1">
      <c r="A471" s="739" t="s">
        <v>11</v>
      </c>
      <c r="B471" s="596"/>
      <c r="C471" s="597"/>
      <c r="D471" s="596"/>
      <c r="E471" s="597"/>
      <c r="F471" s="596"/>
      <c r="G471" s="597"/>
      <c r="H471" s="596"/>
      <c r="I471" s="597"/>
      <c r="J471" s="596"/>
      <c r="K471" s="597"/>
      <c r="L471" s="596"/>
      <c r="M471" s="597"/>
      <c r="N471" s="598">
        <v>0</v>
      </c>
      <c r="O471" s="94">
        <v>0</v>
      </c>
      <c r="P471" s="596"/>
      <c r="Q471" s="597"/>
      <c r="R471" s="596"/>
      <c r="S471" s="597"/>
      <c r="T471" s="596"/>
      <c r="U471" s="597"/>
      <c r="V471" s="596"/>
      <c r="W471" s="597"/>
      <c r="X471" s="596"/>
      <c r="Y471" s="597"/>
      <c r="Z471" s="596"/>
      <c r="AA471" s="597"/>
      <c r="AB471" s="598">
        <v>0</v>
      </c>
      <c r="AC471" s="94">
        <v>0</v>
      </c>
      <c r="AE471" s="419">
        <v>0</v>
      </c>
      <c r="AF471" s="419">
        <v>0</v>
      </c>
      <c r="AG471" s="967">
        <v>0</v>
      </c>
      <c r="AH471" s="967">
        <v>0</v>
      </c>
    </row>
    <row r="472" spans="1:34" ht="12.75" hidden="1">
      <c r="A472" s="660" t="s">
        <v>493</v>
      </c>
      <c r="B472" s="44">
        <v>9836</v>
      </c>
      <c r="C472" s="43">
        <v>0</v>
      </c>
      <c r="D472" s="44">
        <v>9836</v>
      </c>
      <c r="E472" s="43">
        <v>0</v>
      </c>
      <c r="F472" s="44">
        <v>9836</v>
      </c>
      <c r="G472" s="43">
        <v>0</v>
      </c>
      <c r="H472" s="44">
        <v>9836</v>
      </c>
      <c r="I472" s="43">
        <v>0</v>
      </c>
      <c r="J472" s="44">
        <v>9836</v>
      </c>
      <c r="K472" s="43">
        <v>0</v>
      </c>
      <c r="L472" s="44">
        <v>9836</v>
      </c>
      <c r="M472" s="43">
        <v>0</v>
      </c>
      <c r="N472" s="44">
        <v>59016</v>
      </c>
      <c r="O472" s="43">
        <v>0</v>
      </c>
      <c r="P472" s="44">
        <v>9836</v>
      </c>
      <c r="Q472" s="43">
        <v>0</v>
      </c>
      <c r="R472" s="44">
        <v>9836</v>
      </c>
      <c r="S472" s="43">
        <v>0</v>
      </c>
      <c r="T472" s="44">
        <v>9836</v>
      </c>
      <c r="U472" s="43">
        <v>0</v>
      </c>
      <c r="V472" s="44">
        <v>9836</v>
      </c>
      <c r="W472" s="43">
        <v>0</v>
      </c>
      <c r="X472" s="44">
        <v>9836</v>
      </c>
      <c r="Y472" s="43">
        <v>0</v>
      </c>
      <c r="Z472" s="44">
        <v>9836</v>
      </c>
      <c r="AA472" s="43">
        <v>0</v>
      </c>
      <c r="AB472" s="44">
        <v>118032</v>
      </c>
      <c r="AC472" s="43">
        <v>0</v>
      </c>
      <c r="AE472" s="419">
        <v>118032</v>
      </c>
      <c r="AF472" s="419">
        <v>0</v>
      </c>
      <c r="AG472" s="967">
        <v>0</v>
      </c>
      <c r="AH472" s="967">
        <v>0</v>
      </c>
    </row>
    <row r="473" spans="1:34" s="1" customFormat="1" ht="13.5" hidden="1" thickBot="1">
      <c r="A473" s="439" t="s">
        <v>342</v>
      </c>
      <c r="B473" s="897">
        <v>9836</v>
      </c>
      <c r="C473" s="898"/>
      <c r="D473" s="897">
        <v>9836</v>
      </c>
      <c r="E473" s="898"/>
      <c r="F473" s="897">
        <v>9836</v>
      </c>
      <c r="G473" s="898"/>
      <c r="H473" s="897">
        <v>9836</v>
      </c>
      <c r="I473" s="898"/>
      <c r="J473" s="897">
        <v>9836</v>
      </c>
      <c r="K473" s="898"/>
      <c r="L473" s="897">
        <v>9836</v>
      </c>
      <c r="M473" s="898"/>
      <c r="N473" s="899">
        <v>59016</v>
      </c>
      <c r="O473" s="900">
        <v>0</v>
      </c>
      <c r="P473" s="897">
        <v>9836</v>
      </c>
      <c r="Q473" s="898"/>
      <c r="R473" s="897">
        <v>9836</v>
      </c>
      <c r="S473" s="898"/>
      <c r="T473" s="897">
        <v>9836</v>
      </c>
      <c r="U473" s="898"/>
      <c r="V473" s="897">
        <v>9836</v>
      </c>
      <c r="W473" s="898"/>
      <c r="X473" s="897">
        <v>9836</v>
      </c>
      <c r="Y473" s="898"/>
      <c r="Z473" s="897">
        <v>9836</v>
      </c>
      <c r="AA473" s="898"/>
      <c r="AB473" s="899">
        <v>118032</v>
      </c>
      <c r="AC473" s="900">
        <v>0</v>
      </c>
      <c r="AE473" s="419">
        <v>118032</v>
      </c>
      <c r="AF473" s="419">
        <v>0</v>
      </c>
      <c r="AG473" s="967">
        <v>0</v>
      </c>
      <c r="AH473" s="967">
        <v>0</v>
      </c>
    </row>
    <row r="474" spans="1:34" s="1" customFormat="1" ht="13.5" hidden="1" thickBot="1">
      <c r="A474" s="924" t="s">
        <v>494</v>
      </c>
      <c r="B474" s="922">
        <v>66145.17</v>
      </c>
      <c r="C474" s="907">
        <v>41343.56</v>
      </c>
      <c r="D474" s="922">
        <v>66145.17</v>
      </c>
      <c r="E474" s="907">
        <v>37083.39</v>
      </c>
      <c r="F474" s="922">
        <v>66145.17</v>
      </c>
      <c r="G474" s="907">
        <v>40769.66</v>
      </c>
      <c r="H474" s="922">
        <v>66145.17</v>
      </c>
      <c r="I474" s="907">
        <v>39176.83</v>
      </c>
      <c r="J474" s="922">
        <v>66145.17</v>
      </c>
      <c r="K474" s="907">
        <v>40195.77</v>
      </c>
      <c r="L474" s="922">
        <v>66145.17</v>
      </c>
      <c r="M474" s="907">
        <v>38621.45</v>
      </c>
      <c r="N474" s="922">
        <v>396871.02</v>
      </c>
      <c r="O474" s="907">
        <v>237190.66</v>
      </c>
      <c r="P474" s="922">
        <v>66145.17</v>
      </c>
      <c r="Q474" s="907">
        <v>39621.88</v>
      </c>
      <c r="R474" s="922">
        <v>66145.17</v>
      </c>
      <c r="S474" s="907">
        <v>39334.94</v>
      </c>
      <c r="T474" s="922">
        <v>66145.17</v>
      </c>
      <c r="U474" s="907">
        <v>37788.38</v>
      </c>
      <c r="V474" s="922">
        <v>66145.17</v>
      </c>
      <c r="W474" s="907">
        <v>38761.05</v>
      </c>
      <c r="X474" s="922">
        <v>66145.17</v>
      </c>
      <c r="Y474" s="907">
        <v>37233</v>
      </c>
      <c r="Z474" s="922">
        <v>66145.17</v>
      </c>
      <c r="AA474" s="907">
        <v>38187.16</v>
      </c>
      <c r="AB474" s="922">
        <v>793742.04</v>
      </c>
      <c r="AC474" s="907">
        <v>468117.07</v>
      </c>
      <c r="AE474" s="419">
        <v>793742.04</v>
      </c>
      <c r="AF474" s="419">
        <v>468117.07</v>
      </c>
      <c r="AG474" s="967">
        <v>0</v>
      </c>
      <c r="AH474" s="967">
        <v>0</v>
      </c>
    </row>
    <row r="475" spans="1:34" ht="13.5" hidden="1" thickBot="1">
      <c r="A475" s="905" t="s">
        <v>499</v>
      </c>
      <c r="B475" s="906">
        <v>1267320.25</v>
      </c>
      <c r="C475" s="907">
        <v>114796.24</v>
      </c>
      <c r="D475" s="906">
        <v>1267319.98</v>
      </c>
      <c r="E475" s="907">
        <v>101584.73</v>
      </c>
      <c r="F475" s="906">
        <v>1267320.25</v>
      </c>
      <c r="G475" s="907">
        <v>110141.72</v>
      </c>
      <c r="H475" s="906">
        <v>1267319.98</v>
      </c>
      <c r="I475" s="907">
        <v>104336.43</v>
      </c>
      <c r="J475" s="906">
        <v>1267320.25</v>
      </c>
      <c r="K475" s="907">
        <v>105487.04</v>
      </c>
      <c r="L475" s="906">
        <v>1267319.98</v>
      </c>
      <c r="M475" s="907">
        <v>99831.84</v>
      </c>
      <c r="N475" s="906">
        <v>7603920.6899999995</v>
      </c>
      <c r="O475" s="907">
        <v>636178</v>
      </c>
      <c r="P475" s="906">
        <v>1267320.25</v>
      </c>
      <c r="Q475" s="907">
        <v>100832.27</v>
      </c>
      <c r="R475" s="906">
        <v>1267319.98</v>
      </c>
      <c r="S475" s="907">
        <v>98505.21</v>
      </c>
      <c r="T475" s="906">
        <v>1267320.25</v>
      </c>
      <c r="U475" s="907">
        <v>93075.24</v>
      </c>
      <c r="V475" s="906">
        <v>1267319.89</v>
      </c>
      <c r="W475" s="907">
        <v>93850.54</v>
      </c>
      <c r="X475" s="906">
        <v>1267320.16</v>
      </c>
      <c r="Y475" s="907">
        <v>88571.01</v>
      </c>
      <c r="Z475" s="906">
        <v>1267319.89</v>
      </c>
      <c r="AA475" s="907">
        <v>89195.94</v>
      </c>
      <c r="AB475" s="906">
        <v>15207841.110000003</v>
      </c>
      <c r="AC475" s="907">
        <v>1200208.21</v>
      </c>
      <c r="AD475" s="1"/>
      <c r="AE475" s="419">
        <v>15207841.110000003</v>
      </c>
      <c r="AF475" s="419">
        <v>1200208.21</v>
      </c>
      <c r="AG475" s="967">
        <v>0</v>
      </c>
      <c r="AH475" s="967">
        <v>0</v>
      </c>
    </row>
    <row r="476" spans="31:34" ht="13.5" hidden="1" thickBot="1">
      <c r="AE476" s="419">
        <v>0</v>
      </c>
      <c r="AF476" s="419">
        <v>0</v>
      </c>
      <c r="AG476" s="967">
        <v>0</v>
      </c>
      <c r="AH476" s="967">
        <v>0</v>
      </c>
    </row>
    <row r="477" spans="1:34" ht="12.75" hidden="1">
      <c r="A477" s="926" t="s">
        <v>253</v>
      </c>
      <c r="B477" s="927">
        <v>0</v>
      </c>
      <c r="C477" s="928">
        <v>0</v>
      </c>
      <c r="D477" s="927">
        <v>0</v>
      </c>
      <c r="E477" s="928">
        <v>0</v>
      </c>
      <c r="F477" s="927">
        <v>0</v>
      </c>
      <c r="G477" s="928">
        <v>0</v>
      </c>
      <c r="H477" s="927">
        <v>0</v>
      </c>
      <c r="I477" s="928">
        <v>0</v>
      </c>
      <c r="J477" s="927">
        <v>0</v>
      </c>
      <c r="K477" s="928">
        <v>0</v>
      </c>
      <c r="L477" s="927">
        <v>0</v>
      </c>
      <c r="M477" s="928">
        <v>0</v>
      </c>
      <c r="N477" s="927">
        <v>0</v>
      </c>
      <c r="O477" s="928">
        <v>0</v>
      </c>
      <c r="P477" s="927">
        <v>0</v>
      </c>
      <c r="Q477" s="928">
        <v>0</v>
      </c>
      <c r="R477" s="927">
        <v>0</v>
      </c>
      <c r="S477" s="928">
        <v>0</v>
      </c>
      <c r="T477" s="927">
        <v>0</v>
      </c>
      <c r="U477" s="928">
        <v>0</v>
      </c>
      <c r="V477" s="927">
        <v>0</v>
      </c>
      <c r="W477" s="928">
        <v>0</v>
      </c>
      <c r="X477" s="927">
        <v>0</v>
      </c>
      <c r="Y477" s="928">
        <v>0</v>
      </c>
      <c r="Z477" s="927">
        <v>0</v>
      </c>
      <c r="AA477" s="928">
        <v>0</v>
      </c>
      <c r="AB477" s="927">
        <v>0</v>
      </c>
      <c r="AC477" s="928">
        <v>0</v>
      </c>
      <c r="AE477" s="419">
        <v>0</v>
      </c>
      <c r="AF477" s="419">
        <v>0</v>
      </c>
      <c r="AG477" s="967">
        <v>0</v>
      </c>
      <c r="AH477" s="967">
        <v>0</v>
      </c>
    </row>
    <row r="478" spans="1:34" ht="12.75" hidden="1">
      <c r="A478" s="738" t="s">
        <v>486</v>
      </c>
      <c r="B478" s="929">
        <v>0</v>
      </c>
      <c r="C478" s="930">
        <v>0</v>
      </c>
      <c r="D478" s="929">
        <v>0</v>
      </c>
      <c r="E478" s="930">
        <v>0</v>
      </c>
      <c r="F478" s="929">
        <v>0</v>
      </c>
      <c r="G478" s="930">
        <v>0</v>
      </c>
      <c r="H478" s="929">
        <v>0</v>
      </c>
      <c r="I478" s="930">
        <v>0</v>
      </c>
      <c r="J478" s="929">
        <v>0</v>
      </c>
      <c r="K478" s="930">
        <v>0</v>
      </c>
      <c r="L478" s="929">
        <v>0</v>
      </c>
      <c r="M478" s="930">
        <v>0</v>
      </c>
      <c r="N478" s="929">
        <v>0</v>
      </c>
      <c r="O478" s="930">
        <v>0</v>
      </c>
      <c r="P478" s="929">
        <v>0</v>
      </c>
      <c r="Q478" s="930">
        <v>0</v>
      </c>
      <c r="R478" s="929">
        <v>0</v>
      </c>
      <c r="S478" s="930">
        <v>0</v>
      </c>
      <c r="T478" s="929">
        <v>0</v>
      </c>
      <c r="U478" s="930">
        <v>0</v>
      </c>
      <c r="V478" s="929">
        <v>0</v>
      </c>
      <c r="W478" s="930">
        <v>0</v>
      </c>
      <c r="X478" s="929">
        <v>0</v>
      </c>
      <c r="Y478" s="930">
        <v>0</v>
      </c>
      <c r="Z478" s="929">
        <v>0</v>
      </c>
      <c r="AA478" s="930">
        <v>0</v>
      </c>
      <c r="AB478" s="929">
        <v>0</v>
      </c>
      <c r="AC478" s="930">
        <v>0</v>
      </c>
      <c r="AE478" s="419">
        <v>0</v>
      </c>
      <c r="AF478" s="419">
        <v>0</v>
      </c>
      <c r="AG478" s="967">
        <v>0</v>
      </c>
      <c r="AH478" s="967">
        <v>0</v>
      </c>
    </row>
    <row r="479" spans="1:34" ht="12.75" hidden="1">
      <c r="A479" s="925"/>
      <c r="B479" s="77"/>
      <c r="C479" s="78"/>
      <c r="D479" s="77"/>
      <c r="E479" s="78"/>
      <c r="F479" s="77" t="s">
        <v>516</v>
      </c>
      <c r="G479" s="78" t="s">
        <v>516</v>
      </c>
      <c r="H479" s="77" t="s">
        <v>516</v>
      </c>
      <c r="I479" s="78" t="s">
        <v>516</v>
      </c>
      <c r="J479" s="77" t="s">
        <v>516</v>
      </c>
      <c r="K479" s="78" t="s">
        <v>516</v>
      </c>
      <c r="L479" s="77" t="s">
        <v>516</v>
      </c>
      <c r="M479" s="78" t="s">
        <v>516</v>
      </c>
      <c r="N479" s="83">
        <v>0</v>
      </c>
      <c r="O479" s="84">
        <v>0</v>
      </c>
      <c r="P479" s="77" t="s">
        <v>516</v>
      </c>
      <c r="Q479" s="78" t="s">
        <v>516</v>
      </c>
      <c r="R479" s="77" t="s">
        <v>516</v>
      </c>
      <c r="S479" s="78" t="s">
        <v>516</v>
      </c>
      <c r="T479" s="77" t="s">
        <v>516</v>
      </c>
      <c r="U479" s="78" t="s">
        <v>516</v>
      </c>
      <c r="V479" s="77" t="s">
        <v>516</v>
      </c>
      <c r="W479" s="78" t="s">
        <v>516</v>
      </c>
      <c r="X479" s="77" t="s">
        <v>516</v>
      </c>
      <c r="Y479" s="78" t="s">
        <v>516</v>
      </c>
      <c r="Z479" s="77" t="s">
        <v>516</v>
      </c>
      <c r="AA479" s="78" t="s">
        <v>516</v>
      </c>
      <c r="AB479" s="83">
        <v>0</v>
      </c>
      <c r="AC479" s="84">
        <v>0</v>
      </c>
      <c r="AD479" s="1"/>
      <c r="AE479" s="419">
        <v>0</v>
      </c>
      <c r="AF479" s="419">
        <v>0</v>
      </c>
      <c r="AG479" s="967">
        <v>0</v>
      </c>
      <c r="AH479" s="967">
        <v>0</v>
      </c>
    </row>
    <row r="480" spans="1:34" ht="12.75" hidden="1">
      <c r="A480" s="738" t="s">
        <v>498</v>
      </c>
      <c r="B480" s="929">
        <v>0</v>
      </c>
      <c r="C480" s="930">
        <v>0</v>
      </c>
      <c r="D480" s="929">
        <v>0</v>
      </c>
      <c r="E480" s="930">
        <v>0</v>
      </c>
      <c r="F480" s="929">
        <v>0</v>
      </c>
      <c r="G480" s="930">
        <v>0</v>
      </c>
      <c r="H480" s="929">
        <v>0</v>
      </c>
      <c r="I480" s="930">
        <v>0</v>
      </c>
      <c r="J480" s="929">
        <v>0</v>
      </c>
      <c r="K480" s="930">
        <v>0</v>
      </c>
      <c r="L480" s="929">
        <v>0</v>
      </c>
      <c r="M480" s="930">
        <v>0</v>
      </c>
      <c r="N480" s="929">
        <v>0</v>
      </c>
      <c r="O480" s="930">
        <v>0</v>
      </c>
      <c r="P480" s="929">
        <v>0</v>
      </c>
      <c r="Q480" s="930">
        <v>0</v>
      </c>
      <c r="R480" s="929">
        <v>0</v>
      </c>
      <c r="S480" s="930">
        <v>0</v>
      </c>
      <c r="T480" s="929">
        <v>0</v>
      </c>
      <c r="U480" s="930">
        <v>0</v>
      </c>
      <c r="V480" s="929">
        <v>0</v>
      </c>
      <c r="W480" s="930">
        <v>0</v>
      </c>
      <c r="X480" s="929">
        <v>0</v>
      </c>
      <c r="Y480" s="930">
        <v>0</v>
      </c>
      <c r="Z480" s="929">
        <v>0</v>
      </c>
      <c r="AA480" s="930">
        <v>0</v>
      </c>
      <c r="AB480" s="929">
        <v>0</v>
      </c>
      <c r="AC480" s="930">
        <v>0</v>
      </c>
      <c r="AD480" s="1"/>
      <c r="AE480" s="419">
        <v>0</v>
      </c>
      <c r="AF480" s="419">
        <v>0</v>
      </c>
      <c r="AG480" s="967">
        <v>0</v>
      </c>
      <c r="AH480" s="967">
        <v>0</v>
      </c>
    </row>
    <row r="481" spans="1:34" ht="12.75" hidden="1">
      <c r="A481" s="938" t="s">
        <v>1</v>
      </c>
      <c r="B481" s="77"/>
      <c r="C481" s="78"/>
      <c r="D481" s="77"/>
      <c r="E481" s="78"/>
      <c r="F481" s="77"/>
      <c r="G481" s="78"/>
      <c r="H481" s="77"/>
      <c r="I481" s="78"/>
      <c r="J481" s="77"/>
      <c r="K481" s="78"/>
      <c r="L481" s="77"/>
      <c r="M481" s="78"/>
      <c r="N481" s="83">
        <v>0</v>
      </c>
      <c r="O481" s="84">
        <v>0</v>
      </c>
      <c r="P481" s="77"/>
      <c r="Q481" s="78"/>
      <c r="R481" s="77"/>
      <c r="S481" s="78"/>
      <c r="T481" s="77"/>
      <c r="U481" s="78"/>
      <c r="V481" s="77"/>
      <c r="W481" s="78"/>
      <c r="X481" s="77"/>
      <c r="Y481" s="78"/>
      <c r="Z481" s="77"/>
      <c r="AA481" s="78"/>
      <c r="AB481" s="83">
        <v>0</v>
      </c>
      <c r="AC481" s="84">
        <v>0</v>
      </c>
      <c r="AD481" s="1"/>
      <c r="AE481" s="419">
        <v>0</v>
      </c>
      <c r="AF481" s="419">
        <v>0</v>
      </c>
      <c r="AG481" s="967">
        <v>0</v>
      </c>
      <c r="AH481" s="967">
        <v>0</v>
      </c>
    </row>
    <row r="482" spans="1:34" ht="12.75" hidden="1">
      <c r="A482" s="861" t="s">
        <v>15</v>
      </c>
      <c r="B482" s="596"/>
      <c r="C482" s="597"/>
      <c r="D482" s="596"/>
      <c r="E482" s="597"/>
      <c r="F482" s="596"/>
      <c r="G482" s="597"/>
      <c r="H482" s="596"/>
      <c r="I482" s="597"/>
      <c r="J482" s="596"/>
      <c r="K482" s="597"/>
      <c r="L482" s="596"/>
      <c r="M482" s="597"/>
      <c r="N482" s="598">
        <v>0</v>
      </c>
      <c r="O482" s="94">
        <v>0</v>
      </c>
      <c r="P482" s="596"/>
      <c r="Q482" s="597"/>
      <c r="R482" s="596"/>
      <c r="S482" s="597"/>
      <c r="T482" s="596"/>
      <c r="U482" s="597"/>
      <c r="V482" s="596"/>
      <c r="W482" s="597"/>
      <c r="X482" s="596"/>
      <c r="Y482" s="597"/>
      <c r="Z482" s="596"/>
      <c r="AA482" s="597"/>
      <c r="AB482" s="598">
        <v>0</v>
      </c>
      <c r="AC482" s="94">
        <v>0</v>
      </c>
      <c r="AD482" s="1"/>
      <c r="AE482" s="419">
        <v>0</v>
      </c>
      <c r="AF482" s="419">
        <v>0</v>
      </c>
      <c r="AG482" s="967">
        <v>0</v>
      </c>
      <c r="AH482" s="967">
        <v>0</v>
      </c>
    </row>
    <row r="483" spans="1:34" ht="12.75" hidden="1">
      <c r="A483" s="861" t="s">
        <v>13</v>
      </c>
      <c r="B483" s="596"/>
      <c r="C483" s="597"/>
      <c r="D483" s="596"/>
      <c r="E483" s="597"/>
      <c r="F483" s="596"/>
      <c r="G483" s="597"/>
      <c r="H483" s="596"/>
      <c r="I483" s="597"/>
      <c r="J483" s="596"/>
      <c r="K483" s="597"/>
      <c r="L483" s="596"/>
      <c r="M483" s="597"/>
      <c r="N483" s="598">
        <v>0</v>
      </c>
      <c r="O483" s="94">
        <v>0</v>
      </c>
      <c r="P483" s="596"/>
      <c r="Q483" s="597"/>
      <c r="R483" s="596"/>
      <c r="S483" s="597"/>
      <c r="T483" s="596"/>
      <c r="U483" s="597"/>
      <c r="V483" s="596"/>
      <c r="W483" s="597"/>
      <c r="X483" s="596"/>
      <c r="Y483" s="597"/>
      <c r="Z483" s="596"/>
      <c r="AA483" s="597"/>
      <c r="AB483" s="598">
        <v>0</v>
      </c>
      <c r="AC483" s="94">
        <v>0</v>
      </c>
      <c r="AD483" s="1"/>
      <c r="AE483" s="419">
        <v>0</v>
      </c>
      <c r="AF483" s="419">
        <v>0</v>
      </c>
      <c r="AG483" s="967">
        <v>0</v>
      </c>
      <c r="AH483" s="967">
        <v>0</v>
      </c>
    </row>
    <row r="484" spans="1:34" ht="12.75" hidden="1">
      <c r="A484" s="409" t="s">
        <v>3</v>
      </c>
      <c r="B484" s="596"/>
      <c r="C484" s="597"/>
      <c r="D484" s="596"/>
      <c r="E484" s="597"/>
      <c r="F484" s="596"/>
      <c r="G484" s="597"/>
      <c r="H484" s="596"/>
      <c r="I484" s="597"/>
      <c r="J484" s="596"/>
      <c r="K484" s="597"/>
      <c r="L484" s="596"/>
      <c r="M484" s="597"/>
      <c r="N484" s="598">
        <v>0</v>
      </c>
      <c r="O484" s="94">
        <v>0</v>
      </c>
      <c r="P484" s="596"/>
      <c r="Q484" s="597"/>
      <c r="R484" s="596"/>
      <c r="S484" s="597"/>
      <c r="T484" s="596"/>
      <c r="U484" s="597"/>
      <c r="V484" s="596"/>
      <c r="W484" s="597"/>
      <c r="X484" s="596"/>
      <c r="Y484" s="597"/>
      <c r="Z484" s="596"/>
      <c r="AA484" s="597"/>
      <c r="AB484" s="598">
        <v>0</v>
      </c>
      <c r="AC484" s="94">
        <v>0</v>
      </c>
      <c r="AD484" s="1"/>
      <c r="AE484" s="419">
        <v>0</v>
      </c>
      <c r="AF484" s="419">
        <v>0</v>
      </c>
      <c r="AG484" s="967">
        <v>0</v>
      </c>
      <c r="AH484" s="967">
        <v>0</v>
      </c>
    </row>
    <row r="485" spans="1:34" ht="12.75" hidden="1">
      <c r="A485" s="861" t="s">
        <v>7</v>
      </c>
      <c r="B485" s="596"/>
      <c r="C485" s="597"/>
      <c r="D485" s="596"/>
      <c r="E485" s="597"/>
      <c r="F485" s="596"/>
      <c r="G485" s="597"/>
      <c r="H485" s="596"/>
      <c r="I485" s="597"/>
      <c r="J485" s="596"/>
      <c r="K485" s="597"/>
      <c r="L485" s="596"/>
      <c r="M485" s="597"/>
      <c r="N485" s="598">
        <v>0</v>
      </c>
      <c r="O485" s="94">
        <v>0</v>
      </c>
      <c r="P485" s="596"/>
      <c r="Q485" s="597"/>
      <c r="R485" s="596"/>
      <c r="S485" s="597"/>
      <c r="T485" s="596"/>
      <c r="U485" s="597"/>
      <c r="V485" s="596"/>
      <c r="W485" s="597"/>
      <c r="X485" s="596"/>
      <c r="Y485" s="597"/>
      <c r="Z485" s="596"/>
      <c r="AA485" s="597"/>
      <c r="AB485" s="598">
        <v>0</v>
      </c>
      <c r="AC485" s="94">
        <v>0</v>
      </c>
      <c r="AD485" s="1"/>
      <c r="AE485" s="419">
        <v>0</v>
      </c>
      <c r="AF485" s="419">
        <v>0</v>
      </c>
      <c r="AG485" s="967">
        <v>0</v>
      </c>
      <c r="AH485" s="967">
        <v>0</v>
      </c>
    </row>
    <row r="486" spans="1:34" ht="13.5" hidden="1" thickBot="1">
      <c r="A486" s="901" t="s">
        <v>4</v>
      </c>
      <c r="B486" s="604"/>
      <c r="C486" s="605"/>
      <c r="D486" s="604"/>
      <c r="E486" s="605"/>
      <c r="F486" s="604"/>
      <c r="G486" s="605"/>
      <c r="H486" s="604"/>
      <c r="I486" s="605"/>
      <c r="J486" s="604"/>
      <c r="K486" s="605"/>
      <c r="L486" s="604"/>
      <c r="M486" s="605"/>
      <c r="N486" s="606">
        <v>0</v>
      </c>
      <c r="O486" s="607">
        <v>0</v>
      </c>
      <c r="P486" s="604"/>
      <c r="Q486" s="605"/>
      <c r="R486" s="604"/>
      <c r="S486" s="605"/>
      <c r="T486" s="604"/>
      <c r="U486" s="605"/>
      <c r="V486" s="604"/>
      <c r="W486" s="605"/>
      <c r="X486" s="604"/>
      <c r="Y486" s="605"/>
      <c r="Z486" s="604"/>
      <c r="AA486" s="605"/>
      <c r="AB486" s="606">
        <v>0</v>
      </c>
      <c r="AC486" s="607">
        <v>0</v>
      </c>
      <c r="AD486" s="1"/>
      <c r="AE486" s="419">
        <v>0</v>
      </c>
      <c r="AF486" s="419">
        <v>0</v>
      </c>
      <c r="AG486" s="967">
        <v>0</v>
      </c>
      <c r="AH486" s="967">
        <v>0</v>
      </c>
    </row>
    <row r="487" spans="30:34" ht="13.5" hidden="1" thickBot="1">
      <c r="AD487" s="1"/>
      <c r="AE487" s="419">
        <v>0</v>
      </c>
      <c r="AF487" s="419">
        <v>0</v>
      </c>
      <c r="AG487" s="967">
        <v>0</v>
      </c>
      <c r="AH487" s="967">
        <v>0</v>
      </c>
    </row>
    <row r="488" spans="1:34" ht="13.5" hidden="1" thickBot="1">
      <c r="A488" s="306" t="s">
        <v>314</v>
      </c>
      <c r="B488" s="307">
        <v>65005.15</v>
      </c>
      <c r="C488" s="308">
        <v>978.73</v>
      </c>
      <c r="D488" s="307">
        <v>65492.68</v>
      </c>
      <c r="E488" s="308">
        <v>491.2</v>
      </c>
      <c r="F488" s="307">
        <v>0</v>
      </c>
      <c r="G488" s="308">
        <v>0</v>
      </c>
      <c r="H488" s="307">
        <v>0</v>
      </c>
      <c r="I488" s="308">
        <v>0</v>
      </c>
      <c r="J488" s="307">
        <v>0</v>
      </c>
      <c r="K488" s="308">
        <v>0</v>
      </c>
      <c r="L488" s="307">
        <v>0</v>
      </c>
      <c r="M488" s="308">
        <v>0</v>
      </c>
      <c r="N488" s="307">
        <v>130497.83</v>
      </c>
      <c r="O488" s="308">
        <v>1469.93</v>
      </c>
      <c r="P488" s="307">
        <v>0</v>
      </c>
      <c r="Q488" s="308">
        <v>0</v>
      </c>
      <c r="R488" s="307">
        <v>0</v>
      </c>
      <c r="S488" s="308">
        <v>0</v>
      </c>
      <c r="T488" s="307">
        <v>0</v>
      </c>
      <c r="U488" s="308">
        <v>0</v>
      </c>
      <c r="V488" s="307">
        <v>0</v>
      </c>
      <c r="W488" s="308">
        <v>0</v>
      </c>
      <c r="X488" s="307">
        <v>0</v>
      </c>
      <c r="Y488" s="308">
        <v>0</v>
      </c>
      <c r="Z488" s="307">
        <v>0</v>
      </c>
      <c r="AA488" s="308">
        <v>0</v>
      </c>
      <c r="AB488" s="307">
        <v>130497.83</v>
      </c>
      <c r="AC488" s="308">
        <v>1469.93</v>
      </c>
      <c r="AE488" s="419">
        <v>130497.83</v>
      </c>
      <c r="AF488" s="419">
        <v>1469.93</v>
      </c>
      <c r="AG488" s="967">
        <v>0</v>
      </c>
      <c r="AH488" s="967">
        <v>0</v>
      </c>
    </row>
    <row r="489" spans="1:34" ht="13.5" hidden="1" thickBot="1">
      <c r="A489" s="420" t="s">
        <v>343</v>
      </c>
      <c r="B489" s="309">
        <v>65005.15</v>
      </c>
      <c r="C489" s="310">
        <v>978.73</v>
      </c>
      <c r="D489" s="309">
        <v>65492.68</v>
      </c>
      <c r="E489" s="310">
        <v>491.2</v>
      </c>
      <c r="F489" s="311"/>
      <c r="G489" s="312"/>
      <c r="H489" s="311"/>
      <c r="I489" s="312"/>
      <c r="J489" s="311"/>
      <c r="K489" s="312"/>
      <c r="L489" s="311"/>
      <c r="M489" s="312"/>
      <c r="N489" s="313">
        <v>130497.83</v>
      </c>
      <c r="O489" s="314">
        <v>1469.93</v>
      </c>
      <c r="P489" s="311"/>
      <c r="Q489" s="312"/>
      <c r="R489" s="311"/>
      <c r="S489" s="312"/>
      <c r="T489" s="311"/>
      <c r="U489" s="312"/>
      <c r="V489" s="311"/>
      <c r="W489" s="312"/>
      <c r="X489" s="311"/>
      <c r="Y489" s="312"/>
      <c r="Z489" s="311"/>
      <c r="AA489" s="312"/>
      <c r="AB489" s="313">
        <v>130497.83</v>
      </c>
      <c r="AC489" s="314">
        <v>1469.93</v>
      </c>
      <c r="AE489" s="419">
        <v>130497.83</v>
      </c>
      <c r="AF489" s="419">
        <v>1469.93</v>
      </c>
      <c r="AG489" s="967">
        <v>0</v>
      </c>
      <c r="AH489" s="967">
        <v>0</v>
      </c>
    </row>
    <row r="490" spans="1:34" s="52" customFormat="1" ht="13.5" hidden="1" thickBot="1">
      <c r="A490" s="905" t="s">
        <v>495</v>
      </c>
      <c r="B490" s="906">
        <v>65005.15</v>
      </c>
      <c r="C490" s="907">
        <v>978.73</v>
      </c>
      <c r="D490" s="906">
        <v>65492.68</v>
      </c>
      <c r="E490" s="907">
        <v>491.2</v>
      </c>
      <c r="F490" s="906">
        <v>0</v>
      </c>
      <c r="G490" s="907">
        <v>0</v>
      </c>
      <c r="H490" s="906">
        <v>0</v>
      </c>
      <c r="I490" s="907">
        <v>0</v>
      </c>
      <c r="J490" s="906">
        <v>0</v>
      </c>
      <c r="K490" s="907">
        <v>0</v>
      </c>
      <c r="L490" s="906">
        <v>0</v>
      </c>
      <c r="M490" s="907">
        <v>0</v>
      </c>
      <c r="N490" s="906">
        <v>130497.83</v>
      </c>
      <c r="O490" s="907">
        <v>1469.93</v>
      </c>
      <c r="P490" s="906">
        <v>0</v>
      </c>
      <c r="Q490" s="907">
        <v>0</v>
      </c>
      <c r="R490" s="906">
        <v>0</v>
      </c>
      <c r="S490" s="907">
        <v>0</v>
      </c>
      <c r="T490" s="906">
        <v>0</v>
      </c>
      <c r="U490" s="907">
        <v>0</v>
      </c>
      <c r="V490" s="906">
        <v>0</v>
      </c>
      <c r="W490" s="907">
        <v>0</v>
      </c>
      <c r="X490" s="906">
        <v>0</v>
      </c>
      <c r="Y490" s="907">
        <v>0</v>
      </c>
      <c r="Z490" s="906">
        <v>0</v>
      </c>
      <c r="AA490" s="907">
        <v>0</v>
      </c>
      <c r="AB490" s="906">
        <v>130497.83</v>
      </c>
      <c r="AC490" s="907">
        <v>1469.93</v>
      </c>
      <c r="AE490" s="419">
        <v>130497.83</v>
      </c>
      <c r="AF490" s="419">
        <v>1469.93</v>
      </c>
      <c r="AG490" s="967">
        <v>0</v>
      </c>
      <c r="AH490" s="967">
        <v>0</v>
      </c>
    </row>
    <row r="491" spans="1:34" s="52" customFormat="1" ht="13.5" hidden="1" thickBot="1">
      <c r="A491" s="42" t="s">
        <v>245</v>
      </c>
      <c r="B491" s="40">
        <v>131150.32</v>
      </c>
      <c r="C491" s="39">
        <v>42322.29</v>
      </c>
      <c r="D491" s="40">
        <v>131637.85</v>
      </c>
      <c r="E491" s="39">
        <v>37574.59</v>
      </c>
      <c r="F491" s="40">
        <v>66145.17</v>
      </c>
      <c r="G491" s="39">
        <v>40769.66</v>
      </c>
      <c r="H491" s="40">
        <v>66145.17</v>
      </c>
      <c r="I491" s="39">
        <v>39176.83</v>
      </c>
      <c r="J491" s="40">
        <v>66145.17</v>
      </c>
      <c r="K491" s="39">
        <v>40195.77</v>
      </c>
      <c r="L491" s="40">
        <v>66145.17</v>
      </c>
      <c r="M491" s="39">
        <v>38621.45</v>
      </c>
      <c r="N491" s="40">
        <v>527368.85</v>
      </c>
      <c r="O491" s="39">
        <v>238660.59</v>
      </c>
      <c r="P491" s="40">
        <v>66145.17</v>
      </c>
      <c r="Q491" s="39">
        <v>39621.88</v>
      </c>
      <c r="R491" s="40">
        <v>66145.17</v>
      </c>
      <c r="S491" s="39">
        <v>39334.94</v>
      </c>
      <c r="T491" s="40">
        <v>66145.17</v>
      </c>
      <c r="U491" s="39">
        <v>37788.38</v>
      </c>
      <c r="V491" s="40">
        <v>66145.17</v>
      </c>
      <c r="W491" s="39">
        <v>38761.05</v>
      </c>
      <c r="X491" s="40">
        <v>66145.17</v>
      </c>
      <c r="Y491" s="39">
        <v>37233</v>
      </c>
      <c r="Z491" s="40">
        <v>66145.17</v>
      </c>
      <c r="AA491" s="39">
        <v>38187.16</v>
      </c>
      <c r="AB491" s="40">
        <v>924239.87</v>
      </c>
      <c r="AC491" s="39">
        <v>469587</v>
      </c>
      <c r="AE491" s="419">
        <v>924239.87</v>
      </c>
      <c r="AF491" s="419">
        <v>469587</v>
      </c>
      <c r="AG491" s="967">
        <v>0</v>
      </c>
      <c r="AH491" s="967">
        <v>0</v>
      </c>
    </row>
    <row r="492" spans="1:34" s="305" customFormat="1" ht="6" customHeight="1" hidden="1" thickBot="1">
      <c r="A492" s="87"/>
      <c r="B492" s="304"/>
      <c r="C492" s="304"/>
      <c r="D492" s="304"/>
      <c r="E492" s="304"/>
      <c r="F492" s="304"/>
      <c r="G492" s="304"/>
      <c r="H492" s="304"/>
      <c r="I492" s="304"/>
      <c r="J492" s="304"/>
      <c r="K492" s="304"/>
      <c r="L492" s="304"/>
      <c r="M492" s="304"/>
      <c r="N492" s="304"/>
      <c r="O492" s="304"/>
      <c r="P492" s="304"/>
      <c r="Q492" s="304"/>
      <c r="R492" s="304"/>
      <c r="S492" s="304"/>
      <c r="T492" s="304"/>
      <c r="U492" s="304"/>
      <c r="V492" s="304"/>
      <c r="W492" s="304"/>
      <c r="X492" s="304"/>
      <c r="Y492" s="304"/>
      <c r="Z492" s="304"/>
      <c r="AA492" s="304"/>
      <c r="AB492" s="304"/>
      <c r="AC492" s="304"/>
      <c r="AE492" s="419">
        <v>0</v>
      </c>
      <c r="AF492" s="419">
        <v>0</v>
      </c>
      <c r="AG492" s="967">
        <v>0</v>
      </c>
      <c r="AH492" s="967">
        <v>0</v>
      </c>
    </row>
    <row r="493" spans="1:34" ht="16.5" hidden="1" thickBot="1">
      <c r="A493" s="95" t="s">
        <v>217</v>
      </c>
      <c r="B493" s="40">
        <v>1332325.4</v>
      </c>
      <c r="C493" s="39">
        <v>115774.97</v>
      </c>
      <c r="D493" s="40">
        <v>1332812.66</v>
      </c>
      <c r="E493" s="39">
        <v>102075.93</v>
      </c>
      <c r="F493" s="40">
        <v>1267320.25</v>
      </c>
      <c r="G493" s="39">
        <v>110141.72</v>
      </c>
      <c r="H493" s="40">
        <v>1267319.98</v>
      </c>
      <c r="I493" s="39">
        <v>104336.43</v>
      </c>
      <c r="J493" s="40">
        <v>1267320.25</v>
      </c>
      <c r="K493" s="39">
        <v>105487.04</v>
      </c>
      <c r="L493" s="40">
        <v>1267319.98</v>
      </c>
      <c r="M493" s="39">
        <v>99831.84</v>
      </c>
      <c r="N493" s="40">
        <v>7734418.52</v>
      </c>
      <c r="O493" s="39">
        <v>637647.93</v>
      </c>
      <c r="P493" s="40">
        <v>1267320.25</v>
      </c>
      <c r="Q493" s="39">
        <v>100832.27</v>
      </c>
      <c r="R493" s="40">
        <v>1267319.98</v>
      </c>
      <c r="S493" s="39">
        <v>98505.21</v>
      </c>
      <c r="T493" s="40">
        <v>1267320.25</v>
      </c>
      <c r="U493" s="39">
        <v>93075.24</v>
      </c>
      <c r="V493" s="40">
        <v>1267319.89</v>
      </c>
      <c r="W493" s="39">
        <v>93850.54</v>
      </c>
      <c r="X493" s="40">
        <v>1267320.16</v>
      </c>
      <c r="Y493" s="39">
        <v>88571.01</v>
      </c>
      <c r="Z493" s="40">
        <v>1267319.89</v>
      </c>
      <c r="AA493" s="39">
        <v>89195.94</v>
      </c>
      <c r="AB493" s="40">
        <v>15338338.940000001</v>
      </c>
      <c r="AC493" s="39">
        <v>1201678.14</v>
      </c>
      <c r="AE493" s="419">
        <v>15338338.940000001</v>
      </c>
      <c r="AF493" s="419">
        <v>1201678.14</v>
      </c>
      <c r="AG493" s="967">
        <v>0</v>
      </c>
      <c r="AH493" s="967">
        <v>0</v>
      </c>
    </row>
    <row r="494" spans="31:34" ht="12.75" hidden="1">
      <c r="AE494" s="419">
        <v>0</v>
      </c>
      <c r="AF494" s="419">
        <v>0</v>
      </c>
      <c r="AG494" s="967">
        <v>0</v>
      </c>
      <c r="AH494" s="967">
        <v>0</v>
      </c>
    </row>
    <row r="495" spans="31:34" ht="12.75" hidden="1">
      <c r="AE495" s="419">
        <v>0</v>
      </c>
      <c r="AF495" s="419">
        <v>0</v>
      </c>
      <c r="AG495" s="967">
        <v>0</v>
      </c>
      <c r="AH495" s="967">
        <v>0</v>
      </c>
    </row>
    <row r="496" spans="1:34" ht="25.5" hidden="1" thickBot="1">
      <c r="A496" s="33"/>
      <c r="B496" s="33"/>
      <c r="C496" s="33"/>
      <c r="D496" s="33"/>
      <c r="E496" s="33"/>
      <c r="F496" s="33"/>
      <c r="G496" s="33"/>
      <c r="H496" s="34" t="s">
        <v>266</v>
      </c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4" t="s">
        <v>266</v>
      </c>
      <c r="W496" s="33"/>
      <c r="X496" s="33"/>
      <c r="Y496" s="33"/>
      <c r="Z496" s="33"/>
      <c r="AA496" s="33"/>
      <c r="AB496" s="1047"/>
      <c r="AC496" s="1047"/>
      <c r="AD496" s="28" t="s">
        <v>266</v>
      </c>
      <c r="AE496" s="419">
        <v>0</v>
      </c>
      <c r="AF496" s="419">
        <v>0</v>
      </c>
      <c r="AG496" s="967">
        <v>0</v>
      </c>
      <c r="AH496" s="967">
        <v>0</v>
      </c>
    </row>
    <row r="497" spans="1:34" s="52" customFormat="1" ht="13.5" hidden="1" thickBot="1">
      <c r="A497" s="55" t="s">
        <v>220</v>
      </c>
      <c r="B497" s="54"/>
      <c r="C497" s="54"/>
      <c r="D497" s="54"/>
      <c r="E497" s="54"/>
      <c r="F497" s="54"/>
      <c r="G497" s="54"/>
      <c r="H497" s="54" t="s">
        <v>268</v>
      </c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 t="s">
        <v>268</v>
      </c>
      <c r="W497" s="54"/>
      <c r="X497" s="54"/>
      <c r="Y497" s="54"/>
      <c r="Z497" s="54"/>
      <c r="AA497" s="54"/>
      <c r="AB497" s="54"/>
      <c r="AC497" s="62"/>
      <c r="AE497" s="419">
        <v>0</v>
      </c>
      <c r="AF497" s="419">
        <v>0</v>
      </c>
      <c r="AG497" s="967">
        <v>0</v>
      </c>
      <c r="AH497" s="967">
        <v>0</v>
      </c>
    </row>
    <row r="498" spans="1:34" ht="12.75" hidden="1">
      <c r="A498" s="85" t="s">
        <v>246</v>
      </c>
      <c r="B498" s="79">
        <v>1201174.99</v>
      </c>
      <c r="C498" s="80">
        <v>48968.48</v>
      </c>
      <c r="D498" s="79">
        <v>1201174.72</v>
      </c>
      <c r="E498" s="80">
        <v>43900.66</v>
      </c>
      <c r="F498" s="79">
        <v>1201174.99</v>
      </c>
      <c r="G498" s="80">
        <v>44887.96</v>
      </c>
      <c r="H498" s="79">
        <v>1201174.72</v>
      </c>
      <c r="I498" s="80">
        <v>41465.25</v>
      </c>
      <c r="J498" s="79">
        <v>1201174.9</v>
      </c>
      <c r="K498" s="80">
        <v>40807.08</v>
      </c>
      <c r="L498" s="79">
        <v>1201174.81</v>
      </c>
      <c r="M498" s="80">
        <v>37516.13</v>
      </c>
      <c r="N498" s="79">
        <v>7207049.130000001</v>
      </c>
      <c r="O498" s="80">
        <v>257545.56</v>
      </c>
      <c r="P498" s="79">
        <v>1201174.9</v>
      </c>
      <c r="Q498" s="80">
        <v>36726.38</v>
      </c>
      <c r="R498" s="79">
        <v>1201174.81</v>
      </c>
      <c r="S498" s="80">
        <v>34685.81</v>
      </c>
      <c r="T498" s="79">
        <v>1201174.9</v>
      </c>
      <c r="U498" s="80">
        <v>31592.68</v>
      </c>
      <c r="V498" s="79">
        <v>1201174.81</v>
      </c>
      <c r="W498" s="80">
        <v>30605.36</v>
      </c>
      <c r="X498" s="79">
        <v>1201174.9</v>
      </c>
      <c r="Y498" s="80">
        <v>27643.63</v>
      </c>
      <c r="Z498" s="79">
        <v>1201174.81</v>
      </c>
      <c r="AA498" s="80">
        <v>26524.57</v>
      </c>
      <c r="AB498" s="79">
        <v>14414098.260000004</v>
      </c>
      <c r="AC498" s="80">
        <v>445323.99</v>
      </c>
      <c r="AE498" s="419">
        <v>14414098.260000004</v>
      </c>
      <c r="AF498" s="419">
        <v>445323.99</v>
      </c>
      <c r="AG498" s="967">
        <v>0</v>
      </c>
      <c r="AH498" s="967">
        <v>0</v>
      </c>
    </row>
    <row r="499" spans="1:34" ht="12.75" hidden="1">
      <c r="A499" s="46" t="s">
        <v>1</v>
      </c>
      <c r="B499" s="77">
        <v>129603.44</v>
      </c>
      <c r="C499" s="78">
        <v>5283.55</v>
      </c>
      <c r="D499" s="77">
        <v>129603.53</v>
      </c>
      <c r="E499" s="78">
        <v>4736.71</v>
      </c>
      <c r="F499" s="77">
        <v>129603.44</v>
      </c>
      <c r="G499" s="78">
        <v>4843.27</v>
      </c>
      <c r="H499" s="77">
        <v>129603.53</v>
      </c>
      <c r="I499" s="78">
        <v>4474</v>
      </c>
      <c r="J499" s="77">
        <v>129603.44</v>
      </c>
      <c r="K499" s="78">
        <v>4402.99</v>
      </c>
      <c r="L499" s="77">
        <v>129603.53</v>
      </c>
      <c r="M499" s="78">
        <v>4047.85</v>
      </c>
      <c r="N499" s="83">
        <v>777620.91</v>
      </c>
      <c r="O499" s="84">
        <v>27788.37</v>
      </c>
      <c r="P499" s="77">
        <v>129603.44</v>
      </c>
      <c r="Q499" s="78">
        <v>3962.71</v>
      </c>
      <c r="R499" s="77">
        <v>129603.53</v>
      </c>
      <c r="S499" s="78">
        <v>3742.48</v>
      </c>
      <c r="T499" s="77">
        <v>129603.44</v>
      </c>
      <c r="U499" s="78">
        <v>3408.76</v>
      </c>
      <c r="V499" s="77">
        <v>129603.53</v>
      </c>
      <c r="W499" s="78">
        <v>3302.2</v>
      </c>
      <c r="X499" s="77">
        <v>129603.44</v>
      </c>
      <c r="Y499" s="78">
        <v>2982.7</v>
      </c>
      <c r="Z499" s="77">
        <v>129603.53</v>
      </c>
      <c r="AA499" s="78">
        <v>2861.92</v>
      </c>
      <c r="AB499" s="83">
        <v>1555241.82</v>
      </c>
      <c r="AC499" s="84">
        <v>48049.14</v>
      </c>
      <c r="AE499" s="419">
        <v>1555241.82</v>
      </c>
      <c r="AF499" s="419">
        <v>48049.14</v>
      </c>
      <c r="AG499" s="967">
        <v>0</v>
      </c>
      <c r="AH499" s="967">
        <v>0</v>
      </c>
    </row>
    <row r="500" spans="1:34" ht="12.75" hidden="1">
      <c r="A500" s="46" t="s">
        <v>36</v>
      </c>
      <c r="B500" s="77">
        <v>78439.58</v>
      </c>
      <c r="C500" s="78">
        <v>3197.8</v>
      </c>
      <c r="D500" s="77">
        <v>78439.49</v>
      </c>
      <c r="E500" s="78">
        <v>2866.78</v>
      </c>
      <c r="F500" s="77">
        <v>78439.58</v>
      </c>
      <c r="G500" s="78">
        <v>2931.31</v>
      </c>
      <c r="H500" s="77">
        <v>78439.49</v>
      </c>
      <c r="I500" s="78">
        <v>2707.75</v>
      </c>
      <c r="J500" s="77">
        <v>78439.58</v>
      </c>
      <c r="K500" s="78">
        <v>2664.82</v>
      </c>
      <c r="L500" s="77">
        <v>78439.49</v>
      </c>
      <c r="M500" s="78">
        <v>2449.9</v>
      </c>
      <c r="N500" s="83">
        <v>470637.21</v>
      </c>
      <c r="O500" s="84">
        <v>16818.36</v>
      </c>
      <c r="P500" s="77">
        <v>78439.58</v>
      </c>
      <c r="Q500" s="78">
        <v>2398.33</v>
      </c>
      <c r="R500" s="77">
        <v>78439.49</v>
      </c>
      <c r="S500" s="78">
        <v>2265.04</v>
      </c>
      <c r="T500" s="77">
        <v>78439.58</v>
      </c>
      <c r="U500" s="78">
        <v>2063.07</v>
      </c>
      <c r="V500" s="77">
        <v>78439.49</v>
      </c>
      <c r="W500" s="78">
        <v>1998.63</v>
      </c>
      <c r="X500" s="77">
        <v>78439.58</v>
      </c>
      <c r="Y500" s="78">
        <v>1805.22</v>
      </c>
      <c r="Z500" s="77">
        <v>78439.49</v>
      </c>
      <c r="AA500" s="78">
        <v>1732.14</v>
      </c>
      <c r="AB500" s="83">
        <v>941274.42</v>
      </c>
      <c r="AC500" s="84">
        <v>29080.79</v>
      </c>
      <c r="AE500" s="419">
        <v>941274.42</v>
      </c>
      <c r="AF500" s="419">
        <v>29080.79</v>
      </c>
      <c r="AG500" s="967">
        <v>0</v>
      </c>
      <c r="AH500" s="967">
        <v>0</v>
      </c>
    </row>
    <row r="501" spans="1:34" ht="12.75" hidden="1">
      <c r="A501" s="46" t="s">
        <v>37</v>
      </c>
      <c r="B501" s="77">
        <v>123403.68</v>
      </c>
      <c r="C501" s="78">
        <v>5030.83</v>
      </c>
      <c r="D501" s="77">
        <v>123403.59</v>
      </c>
      <c r="E501" s="78">
        <v>4510.18</v>
      </c>
      <c r="F501" s="77">
        <v>123403.68</v>
      </c>
      <c r="G501" s="78">
        <v>4611.61</v>
      </c>
      <c r="H501" s="77">
        <v>123403.59</v>
      </c>
      <c r="I501" s="78">
        <v>4259.98</v>
      </c>
      <c r="J501" s="77">
        <v>123403.68</v>
      </c>
      <c r="K501" s="78">
        <v>4192.3</v>
      </c>
      <c r="L501" s="77">
        <v>123403.59</v>
      </c>
      <c r="M501" s="78">
        <v>3854.26</v>
      </c>
      <c r="N501" s="83">
        <v>740421.81</v>
      </c>
      <c r="O501" s="84">
        <v>26459.16</v>
      </c>
      <c r="P501" s="77">
        <v>123403.68</v>
      </c>
      <c r="Q501" s="78">
        <v>3773.08</v>
      </c>
      <c r="R501" s="77">
        <v>123403.59</v>
      </c>
      <c r="S501" s="78">
        <v>3563.47</v>
      </c>
      <c r="T501" s="77">
        <v>123403.68</v>
      </c>
      <c r="U501" s="78">
        <v>3245.68</v>
      </c>
      <c r="V501" s="77">
        <v>123403.59</v>
      </c>
      <c r="W501" s="78">
        <v>3144.25</v>
      </c>
      <c r="X501" s="77">
        <v>123403.68</v>
      </c>
      <c r="Y501" s="78">
        <v>2839.96</v>
      </c>
      <c r="Z501" s="77">
        <v>123403.59</v>
      </c>
      <c r="AA501" s="78">
        <v>2725.03</v>
      </c>
      <c r="AB501" s="83">
        <v>1480843.62</v>
      </c>
      <c r="AC501" s="84">
        <v>45750.63</v>
      </c>
      <c r="AE501" s="419">
        <v>1480843.62</v>
      </c>
      <c r="AF501" s="419">
        <v>45750.63</v>
      </c>
      <c r="AG501" s="967">
        <v>0</v>
      </c>
      <c r="AH501" s="967">
        <v>0</v>
      </c>
    </row>
    <row r="502" spans="1:34" ht="12.75" hidden="1">
      <c r="A502" s="46" t="s">
        <v>19</v>
      </c>
      <c r="B502" s="77">
        <v>264441.92</v>
      </c>
      <c r="C502" s="78">
        <v>10780.49</v>
      </c>
      <c r="D502" s="77">
        <v>264442.01</v>
      </c>
      <c r="E502" s="78">
        <v>9664.85</v>
      </c>
      <c r="F502" s="77">
        <v>264441.92</v>
      </c>
      <c r="G502" s="78">
        <v>9882.2</v>
      </c>
      <c r="H502" s="77">
        <v>264442.01</v>
      </c>
      <c r="I502" s="78">
        <v>9128.72</v>
      </c>
      <c r="J502" s="77">
        <v>264441.92</v>
      </c>
      <c r="K502" s="78">
        <v>8983.82</v>
      </c>
      <c r="L502" s="77">
        <v>264442.01</v>
      </c>
      <c r="M502" s="78">
        <v>8259.32</v>
      </c>
      <c r="N502" s="83">
        <v>1586651.79</v>
      </c>
      <c r="O502" s="84">
        <v>56699.4</v>
      </c>
      <c r="P502" s="77">
        <v>264441.92</v>
      </c>
      <c r="Q502" s="78">
        <v>8085.44</v>
      </c>
      <c r="R502" s="77">
        <v>264442.01</v>
      </c>
      <c r="S502" s="78">
        <v>7636.25</v>
      </c>
      <c r="T502" s="77">
        <v>264441.92</v>
      </c>
      <c r="U502" s="78">
        <v>6955.22</v>
      </c>
      <c r="V502" s="77">
        <v>264442.01</v>
      </c>
      <c r="W502" s="78">
        <v>6737.86</v>
      </c>
      <c r="X502" s="77">
        <v>264441.92</v>
      </c>
      <c r="Y502" s="78">
        <v>6085.81</v>
      </c>
      <c r="Z502" s="77">
        <v>264442.01</v>
      </c>
      <c r="AA502" s="78">
        <v>5839.48</v>
      </c>
      <c r="AB502" s="83">
        <v>3173303.58</v>
      </c>
      <c r="AC502" s="84">
        <v>98039.46</v>
      </c>
      <c r="AE502" s="419">
        <v>3173303.58</v>
      </c>
      <c r="AF502" s="419">
        <v>98039.46</v>
      </c>
      <c r="AG502" s="967">
        <v>0</v>
      </c>
      <c r="AH502" s="967">
        <v>0</v>
      </c>
    </row>
    <row r="503" spans="1:34" ht="12.75" hidden="1">
      <c r="A503" s="46" t="s">
        <v>15</v>
      </c>
      <c r="B503" s="77">
        <v>25840.59</v>
      </c>
      <c r="C503" s="78">
        <v>1053.45</v>
      </c>
      <c r="D503" s="77">
        <v>25840.68</v>
      </c>
      <c r="E503" s="78">
        <v>944.46</v>
      </c>
      <c r="F503" s="77">
        <v>25840.59</v>
      </c>
      <c r="G503" s="78">
        <v>965.7</v>
      </c>
      <c r="H503" s="77">
        <v>25840.68</v>
      </c>
      <c r="I503" s="78">
        <v>891.99</v>
      </c>
      <c r="J503" s="77">
        <v>25840.59</v>
      </c>
      <c r="K503" s="78">
        <v>877.86</v>
      </c>
      <c r="L503" s="77">
        <v>25840.68</v>
      </c>
      <c r="M503" s="78">
        <v>807.12</v>
      </c>
      <c r="N503" s="83">
        <v>155043.81</v>
      </c>
      <c r="O503" s="84">
        <v>5540.58</v>
      </c>
      <c r="P503" s="77">
        <v>25840.59</v>
      </c>
      <c r="Q503" s="78">
        <v>790.11</v>
      </c>
      <c r="R503" s="77">
        <v>25840.68</v>
      </c>
      <c r="S503" s="78">
        <v>746.19</v>
      </c>
      <c r="T503" s="77">
        <v>25840.59</v>
      </c>
      <c r="U503" s="78">
        <v>679.68</v>
      </c>
      <c r="V503" s="77">
        <v>25840.68</v>
      </c>
      <c r="W503" s="78">
        <v>658.44</v>
      </c>
      <c r="X503" s="77">
        <v>25840.59</v>
      </c>
      <c r="Y503" s="78">
        <v>594.72</v>
      </c>
      <c r="Z503" s="77">
        <v>25840.68</v>
      </c>
      <c r="AA503" s="78">
        <v>570.6</v>
      </c>
      <c r="AB503" s="83">
        <v>310087.62</v>
      </c>
      <c r="AC503" s="84">
        <v>9580.32</v>
      </c>
      <c r="AE503" s="419">
        <v>310087.62</v>
      </c>
      <c r="AF503" s="419">
        <v>9580.32</v>
      </c>
      <c r="AG503" s="967">
        <v>0</v>
      </c>
      <c r="AH503" s="967">
        <v>0</v>
      </c>
    </row>
    <row r="504" spans="1:34" ht="12.75" hidden="1">
      <c r="A504" s="46" t="s">
        <v>14</v>
      </c>
      <c r="B504" s="77">
        <v>16773.61</v>
      </c>
      <c r="C504" s="78">
        <v>683.82</v>
      </c>
      <c r="D504" s="77">
        <v>16773.52</v>
      </c>
      <c r="E504" s="78">
        <v>613.08</v>
      </c>
      <c r="F504" s="77">
        <v>16773.61</v>
      </c>
      <c r="G504" s="78">
        <v>626.85</v>
      </c>
      <c r="H504" s="77">
        <v>16773.52</v>
      </c>
      <c r="I504" s="78">
        <v>579.06</v>
      </c>
      <c r="J504" s="77">
        <v>16773.61</v>
      </c>
      <c r="K504" s="78">
        <v>569.88</v>
      </c>
      <c r="L504" s="77">
        <v>16773.52</v>
      </c>
      <c r="M504" s="78">
        <v>523.89</v>
      </c>
      <c r="N504" s="83">
        <v>100641.39</v>
      </c>
      <c r="O504" s="84">
        <v>3596.58</v>
      </c>
      <c r="P504" s="77">
        <v>16773.61</v>
      </c>
      <c r="Q504" s="78">
        <v>512.82</v>
      </c>
      <c r="R504" s="77">
        <v>16773.52</v>
      </c>
      <c r="S504" s="78">
        <v>484.38</v>
      </c>
      <c r="T504" s="77">
        <v>16773.61</v>
      </c>
      <c r="U504" s="78">
        <v>441.18</v>
      </c>
      <c r="V504" s="77">
        <v>16773.52</v>
      </c>
      <c r="W504" s="78">
        <v>427.41</v>
      </c>
      <c r="X504" s="77">
        <v>16773.61</v>
      </c>
      <c r="Y504" s="78">
        <v>386.01</v>
      </c>
      <c r="Z504" s="77">
        <v>16773.52</v>
      </c>
      <c r="AA504" s="78">
        <v>370.44</v>
      </c>
      <c r="AB504" s="83">
        <v>201282.78</v>
      </c>
      <c r="AC504" s="84">
        <v>6218.82</v>
      </c>
      <c r="AE504" s="419">
        <v>201282.78</v>
      </c>
      <c r="AF504" s="419">
        <v>6218.82</v>
      </c>
      <c r="AG504" s="967">
        <v>0</v>
      </c>
      <c r="AH504" s="967">
        <v>0</v>
      </c>
    </row>
    <row r="505" spans="1:34" ht="12.75" hidden="1">
      <c r="A505" s="46" t="s">
        <v>13</v>
      </c>
      <c r="B505" s="77">
        <v>62222.72</v>
      </c>
      <c r="C505" s="78">
        <v>2536.66</v>
      </c>
      <c r="D505" s="77">
        <v>62222.63</v>
      </c>
      <c r="E505" s="78">
        <v>2274.13</v>
      </c>
      <c r="F505" s="77">
        <v>62222.72</v>
      </c>
      <c r="G505" s="78">
        <v>2325.25</v>
      </c>
      <c r="H505" s="77">
        <v>62222.63</v>
      </c>
      <c r="I505" s="78">
        <v>2147.94</v>
      </c>
      <c r="J505" s="77">
        <v>62222.72</v>
      </c>
      <c r="K505" s="78">
        <v>2113.83</v>
      </c>
      <c r="L505" s="77">
        <v>62222.63</v>
      </c>
      <c r="M505" s="78">
        <v>1943.37</v>
      </c>
      <c r="N505" s="83">
        <v>373336.05</v>
      </c>
      <c r="O505" s="84">
        <v>13341.18</v>
      </c>
      <c r="P505" s="77">
        <v>62222.72</v>
      </c>
      <c r="Q505" s="78">
        <v>1902.51</v>
      </c>
      <c r="R505" s="77">
        <v>62222.63</v>
      </c>
      <c r="S505" s="78">
        <v>1796.76</v>
      </c>
      <c r="T505" s="77">
        <v>62222.72</v>
      </c>
      <c r="U505" s="78">
        <v>1636.56</v>
      </c>
      <c r="V505" s="77">
        <v>62222.63</v>
      </c>
      <c r="W505" s="78">
        <v>1585.44</v>
      </c>
      <c r="X505" s="77">
        <v>62222.72</v>
      </c>
      <c r="Y505" s="78">
        <v>1431.99</v>
      </c>
      <c r="Z505" s="77">
        <v>62222.63</v>
      </c>
      <c r="AA505" s="78">
        <v>1374.03</v>
      </c>
      <c r="AB505" s="83">
        <v>746672.1</v>
      </c>
      <c r="AC505" s="84">
        <v>23068.47</v>
      </c>
      <c r="AE505" s="419">
        <v>746672.1</v>
      </c>
      <c r="AF505" s="419">
        <v>23068.47</v>
      </c>
      <c r="AG505" s="967">
        <v>0</v>
      </c>
      <c r="AH505" s="967">
        <v>0</v>
      </c>
    </row>
    <row r="506" spans="1:34" ht="12.75" hidden="1">
      <c r="A506" s="46" t="s">
        <v>208</v>
      </c>
      <c r="B506" s="77">
        <v>58046.53</v>
      </c>
      <c r="C506" s="78">
        <v>2366.38</v>
      </c>
      <c r="D506" s="77">
        <v>58046.53</v>
      </c>
      <c r="E506" s="78">
        <v>2121.48</v>
      </c>
      <c r="F506" s="77">
        <v>58046.53</v>
      </c>
      <c r="G506" s="78">
        <v>2169.18</v>
      </c>
      <c r="H506" s="77">
        <v>58046.53</v>
      </c>
      <c r="I506" s="78">
        <v>2003.76</v>
      </c>
      <c r="J506" s="77">
        <v>58046.53</v>
      </c>
      <c r="K506" s="78">
        <v>1971.99</v>
      </c>
      <c r="L506" s="77">
        <v>58046.53</v>
      </c>
      <c r="M506" s="78">
        <v>1812.96</v>
      </c>
      <c r="N506" s="93">
        <v>348279.18</v>
      </c>
      <c r="O506" s="84">
        <v>12445.75</v>
      </c>
      <c r="P506" s="77">
        <v>58046.53</v>
      </c>
      <c r="Q506" s="78">
        <v>1774.8</v>
      </c>
      <c r="R506" s="77">
        <v>58046.53</v>
      </c>
      <c r="S506" s="78">
        <v>1676.16</v>
      </c>
      <c r="T506" s="77">
        <v>58046.53</v>
      </c>
      <c r="U506" s="78">
        <v>1526.67</v>
      </c>
      <c r="V506" s="77">
        <v>58046.53</v>
      </c>
      <c r="W506" s="78">
        <v>1478.97</v>
      </c>
      <c r="X506" s="77">
        <v>58046.53</v>
      </c>
      <c r="Y506" s="78">
        <v>1335.87</v>
      </c>
      <c r="Z506" s="77">
        <v>58046.53</v>
      </c>
      <c r="AA506" s="78">
        <v>1281.78</v>
      </c>
      <c r="AB506" s="83">
        <v>696558.36</v>
      </c>
      <c r="AC506" s="84">
        <v>21520</v>
      </c>
      <c r="AE506" s="419">
        <v>696558.36</v>
      </c>
      <c r="AF506" s="419">
        <v>21520</v>
      </c>
      <c r="AG506" s="967">
        <v>0</v>
      </c>
      <c r="AH506" s="967">
        <v>0</v>
      </c>
    </row>
    <row r="507" spans="1:34" ht="12.75" hidden="1">
      <c r="A507" s="46" t="s">
        <v>229</v>
      </c>
      <c r="B507" s="77">
        <v>92832.15</v>
      </c>
      <c r="C507" s="78">
        <v>3784.51</v>
      </c>
      <c r="D507" s="77">
        <v>92832.24</v>
      </c>
      <c r="E507" s="78">
        <v>3392.83</v>
      </c>
      <c r="F507" s="77">
        <v>92832.15</v>
      </c>
      <c r="G507" s="78">
        <v>3469.15</v>
      </c>
      <c r="H507" s="77">
        <v>92832.24</v>
      </c>
      <c r="I507" s="78">
        <v>3204.64</v>
      </c>
      <c r="J507" s="77">
        <v>92832.15</v>
      </c>
      <c r="K507" s="78">
        <v>3153.79</v>
      </c>
      <c r="L507" s="77">
        <v>92832.24</v>
      </c>
      <c r="M507" s="78">
        <v>2899.45</v>
      </c>
      <c r="N507" s="83">
        <v>556993.17</v>
      </c>
      <c r="O507" s="94">
        <v>19904.37</v>
      </c>
      <c r="P507" s="77">
        <v>92832.15</v>
      </c>
      <c r="Q507" s="78">
        <v>2838.34</v>
      </c>
      <c r="R507" s="77">
        <v>92832.24</v>
      </c>
      <c r="S507" s="78">
        <v>2680.66</v>
      </c>
      <c r="T507" s="77">
        <v>92832.15</v>
      </c>
      <c r="U507" s="78">
        <v>2441.62</v>
      </c>
      <c r="V507" s="77">
        <v>92832.24</v>
      </c>
      <c r="W507" s="78">
        <v>2365.3</v>
      </c>
      <c r="X507" s="77">
        <v>92832.15</v>
      </c>
      <c r="Y507" s="78">
        <v>2136.42</v>
      </c>
      <c r="Z507" s="77">
        <v>92832.24</v>
      </c>
      <c r="AA507" s="78">
        <v>2049.93</v>
      </c>
      <c r="AB507" s="83">
        <v>1113986.34</v>
      </c>
      <c r="AC507" s="84">
        <v>34416.64</v>
      </c>
      <c r="AE507" s="419">
        <v>1113986.34</v>
      </c>
      <c r="AF507" s="419">
        <v>34416.64</v>
      </c>
      <c r="AG507" s="967">
        <v>0</v>
      </c>
      <c r="AH507" s="967">
        <v>0</v>
      </c>
    </row>
    <row r="508" spans="1:34" ht="12.75" hidden="1">
      <c r="A508" s="46" t="s">
        <v>4</v>
      </c>
      <c r="B508" s="77">
        <v>69605.7</v>
      </c>
      <c r="C508" s="78">
        <v>2837.62</v>
      </c>
      <c r="D508" s="77">
        <v>69605.61</v>
      </c>
      <c r="E508" s="78">
        <v>2543.95</v>
      </c>
      <c r="F508" s="77">
        <v>69605.7</v>
      </c>
      <c r="G508" s="78">
        <v>2601.19</v>
      </c>
      <c r="H508" s="77">
        <v>69605.61</v>
      </c>
      <c r="I508" s="78">
        <v>2402.83</v>
      </c>
      <c r="J508" s="77">
        <v>69605.7</v>
      </c>
      <c r="K508" s="78">
        <v>2364.67</v>
      </c>
      <c r="L508" s="77">
        <v>69605.61</v>
      </c>
      <c r="M508" s="78">
        <v>2173.95</v>
      </c>
      <c r="N508" s="83">
        <v>417633.93</v>
      </c>
      <c r="O508" s="94">
        <v>14924.21</v>
      </c>
      <c r="P508" s="77">
        <v>69605.7</v>
      </c>
      <c r="Q508" s="78">
        <v>2128.23</v>
      </c>
      <c r="R508" s="77">
        <v>69605.61</v>
      </c>
      <c r="S508" s="78">
        <v>2009.97</v>
      </c>
      <c r="T508" s="77">
        <v>69605.7</v>
      </c>
      <c r="U508" s="78">
        <v>1830.69</v>
      </c>
      <c r="V508" s="77">
        <v>69605.61</v>
      </c>
      <c r="W508" s="78">
        <v>1773.54</v>
      </c>
      <c r="X508" s="77">
        <v>69605.7</v>
      </c>
      <c r="Y508" s="78">
        <v>1601.91</v>
      </c>
      <c r="Z508" s="77">
        <v>69605.61</v>
      </c>
      <c r="AA508" s="78">
        <v>1537.02</v>
      </c>
      <c r="AB508" s="83">
        <v>835267.86</v>
      </c>
      <c r="AC508" s="84">
        <v>25805.57</v>
      </c>
      <c r="AE508" s="419">
        <v>835267.86</v>
      </c>
      <c r="AF508" s="419">
        <v>25805.57</v>
      </c>
      <c r="AG508" s="967">
        <v>0</v>
      </c>
      <c r="AH508" s="967">
        <v>0</v>
      </c>
    </row>
    <row r="509" spans="1:34" ht="12.75" hidden="1">
      <c r="A509" s="46" t="s">
        <v>10</v>
      </c>
      <c r="B509" s="77">
        <v>21203.78</v>
      </c>
      <c r="C509" s="78">
        <v>864.45</v>
      </c>
      <c r="D509" s="77">
        <v>21203.69</v>
      </c>
      <c r="E509" s="78">
        <v>774.99</v>
      </c>
      <c r="F509" s="77">
        <v>21203.78</v>
      </c>
      <c r="G509" s="78">
        <v>792.36</v>
      </c>
      <c r="H509" s="77">
        <v>21203.69</v>
      </c>
      <c r="I509" s="78">
        <v>731.97</v>
      </c>
      <c r="J509" s="77">
        <v>21203.78</v>
      </c>
      <c r="K509" s="78">
        <v>720.36</v>
      </c>
      <c r="L509" s="77">
        <v>21203.69</v>
      </c>
      <c r="M509" s="78">
        <v>662.22</v>
      </c>
      <c r="N509" s="83">
        <v>127222.41</v>
      </c>
      <c r="O509" s="94">
        <v>4546.35</v>
      </c>
      <c r="P509" s="77">
        <v>21203.78</v>
      </c>
      <c r="Q509" s="78">
        <v>648.27</v>
      </c>
      <c r="R509" s="77">
        <v>21203.69</v>
      </c>
      <c r="S509" s="78">
        <v>612.27</v>
      </c>
      <c r="T509" s="77">
        <v>21203.78</v>
      </c>
      <c r="U509" s="78">
        <v>557.73</v>
      </c>
      <c r="V509" s="77">
        <v>21203.69</v>
      </c>
      <c r="W509" s="78">
        <v>540.27</v>
      </c>
      <c r="X509" s="77">
        <v>21203.78</v>
      </c>
      <c r="Y509" s="78">
        <v>487.98</v>
      </c>
      <c r="Z509" s="77">
        <v>21203.69</v>
      </c>
      <c r="AA509" s="78">
        <v>468.18</v>
      </c>
      <c r="AB509" s="83">
        <v>254444.82</v>
      </c>
      <c r="AC509" s="84">
        <v>7861.05</v>
      </c>
      <c r="AE509" s="419">
        <v>254444.82</v>
      </c>
      <c r="AF509" s="419">
        <v>7861.05</v>
      </c>
      <c r="AG509" s="967">
        <v>0</v>
      </c>
      <c r="AH509" s="967">
        <v>0</v>
      </c>
    </row>
    <row r="510" spans="1:34" ht="13.5" hidden="1" thickBot="1">
      <c r="A510" s="46" t="s">
        <v>219</v>
      </c>
      <c r="B510" s="77">
        <v>258761.29</v>
      </c>
      <c r="C510" s="78">
        <v>10548.92</v>
      </c>
      <c r="D510" s="77">
        <v>258761.2</v>
      </c>
      <c r="E510" s="78">
        <v>9457.22</v>
      </c>
      <c r="F510" s="77">
        <v>258761.29</v>
      </c>
      <c r="G510" s="78">
        <v>9669.89</v>
      </c>
      <c r="H510" s="77">
        <v>258761.2</v>
      </c>
      <c r="I510" s="78">
        <v>8932.61</v>
      </c>
      <c r="J510" s="77">
        <v>258761.2</v>
      </c>
      <c r="K510" s="78">
        <v>8790.77</v>
      </c>
      <c r="L510" s="77">
        <v>258761.29</v>
      </c>
      <c r="M510" s="78">
        <v>8081.84</v>
      </c>
      <c r="N510" s="83">
        <v>1552567.47</v>
      </c>
      <c r="O510" s="94">
        <v>55481.25</v>
      </c>
      <c r="P510" s="77">
        <v>258761.2</v>
      </c>
      <c r="Q510" s="78">
        <v>7911.74</v>
      </c>
      <c r="R510" s="77">
        <v>258761.29</v>
      </c>
      <c r="S510" s="78">
        <v>7472.18</v>
      </c>
      <c r="T510" s="77">
        <v>258761.2</v>
      </c>
      <c r="U510" s="78">
        <v>6805.82</v>
      </c>
      <c r="V510" s="77">
        <v>258761.29</v>
      </c>
      <c r="W510" s="78">
        <v>6593.05</v>
      </c>
      <c r="X510" s="77">
        <v>258761.2</v>
      </c>
      <c r="Y510" s="78">
        <v>5955.04</v>
      </c>
      <c r="Z510" s="77">
        <v>258761.29</v>
      </c>
      <c r="AA510" s="78">
        <v>5714.02</v>
      </c>
      <c r="AB510" s="83">
        <v>3105134.94</v>
      </c>
      <c r="AC510" s="84">
        <v>95933.1</v>
      </c>
      <c r="AE510" s="419">
        <v>3105134.94</v>
      </c>
      <c r="AF510" s="419">
        <v>95933.1</v>
      </c>
      <c r="AG510" s="967">
        <v>0</v>
      </c>
      <c r="AH510" s="967">
        <v>0</v>
      </c>
    </row>
    <row r="511" spans="1:34" s="52" customFormat="1" ht="13.5" hidden="1" thickBot="1">
      <c r="A511" s="53" t="s">
        <v>244</v>
      </c>
      <c r="B511" s="81">
        <v>1201174.99</v>
      </c>
      <c r="C511" s="82">
        <v>48968.48</v>
      </c>
      <c r="D511" s="81">
        <v>1201174.72</v>
      </c>
      <c r="E511" s="82">
        <v>43900.66</v>
      </c>
      <c r="F511" s="81">
        <v>1201174.99</v>
      </c>
      <c r="G511" s="82">
        <v>44887.96</v>
      </c>
      <c r="H511" s="81">
        <v>1201174.72</v>
      </c>
      <c r="I511" s="82">
        <v>41465.25</v>
      </c>
      <c r="J511" s="81">
        <v>1201174.9</v>
      </c>
      <c r="K511" s="82">
        <v>40807.08</v>
      </c>
      <c r="L511" s="81">
        <v>1201174.81</v>
      </c>
      <c r="M511" s="82">
        <v>37516.13</v>
      </c>
      <c r="N511" s="630">
        <v>7207049.130000001</v>
      </c>
      <c r="O511" s="631">
        <v>257545.56</v>
      </c>
      <c r="P511" s="81">
        <v>1201174.9</v>
      </c>
      <c r="Q511" s="82">
        <v>36726.38</v>
      </c>
      <c r="R511" s="81">
        <v>1201174.81</v>
      </c>
      <c r="S511" s="82">
        <v>34685.81</v>
      </c>
      <c r="T511" s="81">
        <v>1201174.9</v>
      </c>
      <c r="U511" s="82">
        <v>31592.68</v>
      </c>
      <c r="V511" s="81">
        <v>1201174.81</v>
      </c>
      <c r="W511" s="82">
        <v>30605.36</v>
      </c>
      <c r="X511" s="81">
        <v>1201174.9</v>
      </c>
      <c r="Y511" s="82">
        <v>27643.63</v>
      </c>
      <c r="Z511" s="81">
        <v>1201174.81</v>
      </c>
      <c r="AA511" s="82">
        <v>26524.57</v>
      </c>
      <c r="AB511" s="630">
        <v>14414098.260000004</v>
      </c>
      <c r="AC511" s="631">
        <v>445323.99</v>
      </c>
      <c r="AE511" s="419">
        <v>14414098.260000004</v>
      </c>
      <c r="AF511" s="419">
        <v>445323.99</v>
      </c>
      <c r="AG511" s="967">
        <v>0</v>
      </c>
      <c r="AH511" s="967">
        <v>0</v>
      </c>
    </row>
    <row r="512" spans="1:34" ht="13.5" hidden="1" thickBot="1">
      <c r="A512" s="52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1"/>
      <c r="AC512" s="52"/>
      <c r="AE512" s="419">
        <v>0</v>
      </c>
      <c r="AF512" s="419">
        <v>0</v>
      </c>
      <c r="AG512" s="967">
        <v>0</v>
      </c>
      <c r="AH512" s="967">
        <v>0</v>
      </c>
    </row>
    <row r="513" spans="1:34" s="52" customFormat="1" ht="13.5" hidden="1" thickBot="1">
      <c r="A513" s="24" t="s">
        <v>218</v>
      </c>
      <c r="B513" s="49"/>
      <c r="C513" s="49"/>
      <c r="D513" s="49"/>
      <c r="E513" s="49"/>
      <c r="F513" s="49"/>
      <c r="G513" s="49"/>
      <c r="H513" s="88" t="s">
        <v>256</v>
      </c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88" t="s">
        <v>256</v>
      </c>
      <c r="W513" s="49"/>
      <c r="X513" s="49"/>
      <c r="Y513" s="49"/>
      <c r="Z513" s="49"/>
      <c r="AA513" s="49"/>
      <c r="AB513" s="49"/>
      <c r="AC513" s="48"/>
      <c r="AE513" s="419">
        <v>0</v>
      </c>
      <c r="AF513" s="419">
        <v>0</v>
      </c>
      <c r="AG513" s="967">
        <v>0</v>
      </c>
      <c r="AH513" s="967">
        <v>0</v>
      </c>
    </row>
    <row r="514" spans="1:34" ht="12.75" hidden="1">
      <c r="A514" s="736" t="s">
        <v>254</v>
      </c>
      <c r="B514" s="44">
        <v>56309.17</v>
      </c>
      <c r="C514" s="43">
        <v>37900.21</v>
      </c>
      <c r="D514" s="44">
        <v>56309.17</v>
      </c>
      <c r="E514" s="43">
        <v>35186.6</v>
      </c>
      <c r="F514" s="44">
        <v>56309.17</v>
      </c>
      <c r="G514" s="43">
        <v>37326.32</v>
      </c>
      <c r="H514" s="44">
        <v>56309.17</v>
      </c>
      <c r="I514" s="43">
        <v>35844.56</v>
      </c>
      <c r="J514" s="44">
        <v>56309.17</v>
      </c>
      <c r="K514" s="43">
        <v>36752.43</v>
      </c>
      <c r="L514" s="44">
        <v>56309.17</v>
      </c>
      <c r="M514" s="43">
        <v>35289.18</v>
      </c>
      <c r="N514" s="44">
        <v>337855.02</v>
      </c>
      <c r="O514" s="43">
        <v>218299.3</v>
      </c>
      <c r="P514" s="44">
        <v>56309.17</v>
      </c>
      <c r="Q514" s="43">
        <v>36178.54</v>
      </c>
      <c r="R514" s="44">
        <v>56309.17</v>
      </c>
      <c r="S514" s="43">
        <v>35891.59</v>
      </c>
      <c r="T514" s="44">
        <v>56309.17</v>
      </c>
      <c r="U514" s="43">
        <v>34456.11</v>
      </c>
      <c r="V514" s="44">
        <v>56309.17</v>
      </c>
      <c r="W514" s="43">
        <v>35317.7</v>
      </c>
      <c r="X514" s="44">
        <v>56309.17</v>
      </c>
      <c r="Y514" s="43">
        <v>33900.73</v>
      </c>
      <c r="Z514" s="44">
        <v>56309.17</v>
      </c>
      <c r="AA514" s="43">
        <v>34743.81</v>
      </c>
      <c r="AB514" s="44">
        <v>675710.04</v>
      </c>
      <c r="AC514" s="43">
        <v>428787.78</v>
      </c>
      <c r="AE514" s="419">
        <v>675710.04</v>
      </c>
      <c r="AF514" s="419">
        <v>428787.78</v>
      </c>
      <c r="AG514" s="967">
        <v>0</v>
      </c>
      <c r="AH514" s="967">
        <v>0</v>
      </c>
    </row>
    <row r="515" spans="1:34" ht="12.75" hidden="1">
      <c r="A515" s="739" t="s">
        <v>37</v>
      </c>
      <c r="B515" s="596">
        <v>56309.17</v>
      </c>
      <c r="C515" s="597">
        <v>37900.21</v>
      </c>
      <c r="D515" s="596">
        <v>56309.17</v>
      </c>
      <c r="E515" s="597">
        <v>35186.6</v>
      </c>
      <c r="F515" s="596">
        <v>56309.17</v>
      </c>
      <c r="G515" s="597">
        <v>37326.32</v>
      </c>
      <c r="H515" s="596">
        <v>56309.17</v>
      </c>
      <c r="I515" s="597">
        <v>35844.56</v>
      </c>
      <c r="J515" s="596">
        <v>56309.17</v>
      </c>
      <c r="K515" s="597">
        <v>36752.43</v>
      </c>
      <c r="L515" s="596">
        <v>56309.17</v>
      </c>
      <c r="M515" s="597">
        <v>35289.18</v>
      </c>
      <c r="N515" s="598">
        <v>337855.02</v>
      </c>
      <c r="O515" s="94">
        <v>218299.3</v>
      </c>
      <c r="P515" s="596">
        <v>56309.17</v>
      </c>
      <c r="Q515" s="597">
        <v>36178.54</v>
      </c>
      <c r="R515" s="596">
        <v>56309.17</v>
      </c>
      <c r="S515" s="597">
        <v>35891.59</v>
      </c>
      <c r="T515" s="596">
        <v>56309.17</v>
      </c>
      <c r="U515" s="597">
        <v>34456.11</v>
      </c>
      <c r="V515" s="596">
        <v>56309.17</v>
      </c>
      <c r="W515" s="597">
        <v>35317.7</v>
      </c>
      <c r="X515" s="596">
        <v>56309.17</v>
      </c>
      <c r="Y515" s="597">
        <v>33900.73</v>
      </c>
      <c r="Z515" s="596">
        <v>56309.17</v>
      </c>
      <c r="AA515" s="597">
        <v>34743.81</v>
      </c>
      <c r="AB515" s="598">
        <v>675710.04</v>
      </c>
      <c r="AC515" s="94">
        <v>428787.78</v>
      </c>
      <c r="AE515" s="419">
        <v>675710.04</v>
      </c>
      <c r="AF515" s="419">
        <v>428787.78</v>
      </c>
      <c r="AG515" s="967">
        <v>0</v>
      </c>
      <c r="AH515" s="967">
        <v>0</v>
      </c>
    </row>
    <row r="516" spans="1:34" ht="12.75" hidden="1">
      <c r="A516" s="739" t="s">
        <v>8</v>
      </c>
      <c r="B516" s="596"/>
      <c r="C516" s="597"/>
      <c r="D516" s="596"/>
      <c r="E516" s="597"/>
      <c r="F516" s="596"/>
      <c r="G516" s="597"/>
      <c r="H516" s="596"/>
      <c r="I516" s="597"/>
      <c r="J516" s="596"/>
      <c r="K516" s="597"/>
      <c r="L516" s="596"/>
      <c r="M516" s="597"/>
      <c r="N516" s="598">
        <v>0</v>
      </c>
      <c r="O516" s="94">
        <v>0</v>
      </c>
      <c r="P516" s="596"/>
      <c r="Q516" s="597"/>
      <c r="R516" s="596"/>
      <c r="S516" s="597"/>
      <c r="T516" s="596"/>
      <c r="U516" s="597"/>
      <c r="V516" s="596"/>
      <c r="W516" s="597"/>
      <c r="X516" s="596"/>
      <c r="Y516" s="597"/>
      <c r="Z516" s="596"/>
      <c r="AA516" s="597"/>
      <c r="AB516" s="598">
        <v>0</v>
      </c>
      <c r="AC516" s="94">
        <v>0</v>
      </c>
      <c r="AE516" s="419">
        <v>0</v>
      </c>
      <c r="AF516" s="419">
        <v>0</v>
      </c>
      <c r="AG516" s="967">
        <v>0</v>
      </c>
      <c r="AH516" s="967">
        <v>0</v>
      </c>
    </row>
    <row r="517" spans="1:34" ht="12.75" hidden="1">
      <c r="A517" s="739" t="s">
        <v>11</v>
      </c>
      <c r="B517" s="596"/>
      <c r="C517" s="597"/>
      <c r="D517" s="596"/>
      <c r="E517" s="597"/>
      <c r="F517" s="596"/>
      <c r="G517" s="597"/>
      <c r="H517" s="596"/>
      <c r="I517" s="597"/>
      <c r="J517" s="596"/>
      <c r="K517" s="597"/>
      <c r="L517" s="596"/>
      <c r="M517" s="597"/>
      <c r="N517" s="598">
        <v>0</v>
      </c>
      <c r="O517" s="94">
        <v>0</v>
      </c>
      <c r="P517" s="596"/>
      <c r="Q517" s="597"/>
      <c r="R517" s="596"/>
      <c r="S517" s="597"/>
      <c r="T517" s="596"/>
      <c r="U517" s="597"/>
      <c r="V517" s="596"/>
      <c r="W517" s="597"/>
      <c r="X517" s="596"/>
      <c r="Y517" s="597"/>
      <c r="Z517" s="596"/>
      <c r="AA517" s="597"/>
      <c r="AB517" s="598">
        <v>0</v>
      </c>
      <c r="AC517" s="94">
        <v>0</v>
      </c>
      <c r="AE517" s="419">
        <v>0</v>
      </c>
      <c r="AF517" s="419">
        <v>0</v>
      </c>
      <c r="AG517" s="967">
        <v>0</v>
      </c>
      <c r="AH517" s="967">
        <v>0</v>
      </c>
    </row>
    <row r="518" spans="1:34" ht="12.75" hidden="1">
      <c r="A518" s="660" t="s">
        <v>493</v>
      </c>
      <c r="B518" s="44">
        <v>9836</v>
      </c>
      <c r="C518" s="43">
        <v>0</v>
      </c>
      <c r="D518" s="44">
        <v>9836</v>
      </c>
      <c r="E518" s="43">
        <v>0</v>
      </c>
      <c r="F518" s="44">
        <v>9836</v>
      </c>
      <c r="G518" s="43">
        <v>0</v>
      </c>
      <c r="H518" s="44">
        <v>9836</v>
      </c>
      <c r="I518" s="43">
        <v>0</v>
      </c>
      <c r="J518" s="44">
        <v>9836</v>
      </c>
      <c r="K518" s="43">
        <v>0</v>
      </c>
      <c r="L518" s="44">
        <v>9836</v>
      </c>
      <c r="M518" s="43">
        <v>0</v>
      </c>
      <c r="N518" s="44">
        <v>59016</v>
      </c>
      <c r="O518" s="43">
        <v>0</v>
      </c>
      <c r="P518" s="44">
        <v>9836</v>
      </c>
      <c r="Q518" s="43">
        <v>0</v>
      </c>
      <c r="R518" s="44">
        <v>9836</v>
      </c>
      <c r="S518" s="43">
        <v>0</v>
      </c>
      <c r="T518" s="44">
        <v>9836</v>
      </c>
      <c r="U518" s="43">
        <v>0</v>
      </c>
      <c r="V518" s="44">
        <v>9836</v>
      </c>
      <c r="W518" s="43">
        <v>0</v>
      </c>
      <c r="X518" s="44">
        <v>9836</v>
      </c>
      <c r="Y518" s="43">
        <v>0</v>
      </c>
      <c r="Z518" s="44">
        <v>9836</v>
      </c>
      <c r="AA518" s="43">
        <v>0</v>
      </c>
      <c r="AB518" s="44">
        <v>118032</v>
      </c>
      <c r="AC518" s="43">
        <v>0</v>
      </c>
      <c r="AE518" s="419">
        <v>118032</v>
      </c>
      <c r="AF518" s="419">
        <v>0</v>
      </c>
      <c r="AG518" s="967">
        <v>0</v>
      </c>
      <c r="AH518" s="967">
        <v>0</v>
      </c>
    </row>
    <row r="519" spans="1:34" s="1" customFormat="1" ht="13.5" hidden="1" thickBot="1">
      <c r="A519" s="439" t="s">
        <v>342</v>
      </c>
      <c r="B519" s="897">
        <v>9836</v>
      </c>
      <c r="C519" s="898"/>
      <c r="D519" s="897">
        <v>9836</v>
      </c>
      <c r="E519" s="898"/>
      <c r="F519" s="897">
        <v>9836</v>
      </c>
      <c r="G519" s="898"/>
      <c r="H519" s="897">
        <v>9836</v>
      </c>
      <c r="I519" s="898"/>
      <c r="J519" s="897">
        <v>9836</v>
      </c>
      <c r="K519" s="898"/>
      <c r="L519" s="897">
        <v>9836</v>
      </c>
      <c r="M519" s="898"/>
      <c r="N519" s="899">
        <v>59016</v>
      </c>
      <c r="O519" s="900">
        <v>0</v>
      </c>
      <c r="P519" s="897">
        <v>9836</v>
      </c>
      <c r="Q519" s="898"/>
      <c r="R519" s="897">
        <v>9836</v>
      </c>
      <c r="S519" s="898"/>
      <c r="T519" s="897">
        <v>9836</v>
      </c>
      <c r="U519" s="898"/>
      <c r="V519" s="897">
        <v>9836</v>
      </c>
      <c r="W519" s="898"/>
      <c r="X519" s="897">
        <v>9836</v>
      </c>
      <c r="Y519" s="898"/>
      <c r="Z519" s="897">
        <v>9836</v>
      </c>
      <c r="AA519" s="898"/>
      <c r="AB519" s="899">
        <v>118032</v>
      </c>
      <c r="AC519" s="900">
        <v>0</v>
      </c>
      <c r="AE519" s="419">
        <v>118032</v>
      </c>
      <c r="AF519" s="419">
        <v>0</v>
      </c>
      <c r="AG519" s="967">
        <v>0</v>
      </c>
      <c r="AH519" s="967">
        <v>0</v>
      </c>
    </row>
    <row r="520" spans="1:34" s="1" customFormat="1" ht="13.5" hidden="1" thickBot="1">
      <c r="A520" s="905" t="s">
        <v>494</v>
      </c>
      <c r="B520" s="906">
        <v>66145.17</v>
      </c>
      <c r="C520" s="907">
        <v>37900.21</v>
      </c>
      <c r="D520" s="906">
        <v>66145.17</v>
      </c>
      <c r="E520" s="907">
        <v>35186.6</v>
      </c>
      <c r="F520" s="906">
        <v>66145.17</v>
      </c>
      <c r="G520" s="907">
        <v>37326.32</v>
      </c>
      <c r="H520" s="906">
        <v>66145.17</v>
      </c>
      <c r="I520" s="907">
        <v>35844.56</v>
      </c>
      <c r="J520" s="906">
        <v>66145.17</v>
      </c>
      <c r="K520" s="907">
        <v>36752.43</v>
      </c>
      <c r="L520" s="906">
        <v>66145.17</v>
      </c>
      <c r="M520" s="907">
        <v>35289.18</v>
      </c>
      <c r="N520" s="906">
        <v>396871.02</v>
      </c>
      <c r="O520" s="907">
        <v>218299.3</v>
      </c>
      <c r="P520" s="906">
        <v>66145.17</v>
      </c>
      <c r="Q520" s="907">
        <v>36178.54</v>
      </c>
      <c r="R520" s="906">
        <v>66145.17</v>
      </c>
      <c r="S520" s="907">
        <v>35891.59</v>
      </c>
      <c r="T520" s="906">
        <v>66145.17</v>
      </c>
      <c r="U520" s="907">
        <v>34456.11</v>
      </c>
      <c r="V520" s="906">
        <v>66145.17</v>
      </c>
      <c r="W520" s="907">
        <v>35317.7</v>
      </c>
      <c r="X520" s="906">
        <v>66145.17</v>
      </c>
      <c r="Y520" s="907">
        <v>33900.73</v>
      </c>
      <c r="Z520" s="906">
        <v>66145.17</v>
      </c>
      <c r="AA520" s="907">
        <v>34743.81</v>
      </c>
      <c r="AB520" s="906">
        <v>793742.04</v>
      </c>
      <c r="AC520" s="907">
        <v>428787.78</v>
      </c>
      <c r="AE520" s="419">
        <v>793742.04</v>
      </c>
      <c r="AF520" s="419">
        <v>428787.78</v>
      </c>
      <c r="AG520" s="967">
        <v>0</v>
      </c>
      <c r="AH520" s="967">
        <v>0</v>
      </c>
    </row>
    <row r="521" spans="1:34" s="52" customFormat="1" ht="13.5" hidden="1" thickBot="1">
      <c r="A521" s="42" t="s">
        <v>245</v>
      </c>
      <c r="B521" s="40">
        <v>66145.17</v>
      </c>
      <c r="C521" s="39">
        <v>37900.21</v>
      </c>
      <c r="D521" s="40">
        <v>66145.17</v>
      </c>
      <c r="E521" s="39">
        <v>35186.6</v>
      </c>
      <c r="F521" s="40">
        <v>66145.17</v>
      </c>
      <c r="G521" s="39">
        <v>37326.32</v>
      </c>
      <c r="H521" s="40">
        <v>66145.17</v>
      </c>
      <c r="I521" s="39">
        <v>35844.56</v>
      </c>
      <c r="J521" s="40">
        <v>66145.17</v>
      </c>
      <c r="K521" s="39">
        <v>36752.43</v>
      </c>
      <c r="L521" s="40">
        <v>66145.17</v>
      </c>
      <c r="M521" s="39">
        <v>35289.18</v>
      </c>
      <c r="N521" s="40">
        <v>396871.02</v>
      </c>
      <c r="O521" s="39">
        <v>218299.3</v>
      </c>
      <c r="P521" s="40">
        <v>66145.17</v>
      </c>
      <c r="Q521" s="39">
        <v>36178.54</v>
      </c>
      <c r="R521" s="40">
        <v>66145.17</v>
      </c>
      <c r="S521" s="39">
        <v>35891.59</v>
      </c>
      <c r="T521" s="40">
        <v>66145.17</v>
      </c>
      <c r="U521" s="39">
        <v>34456.11</v>
      </c>
      <c r="V521" s="40">
        <v>66145.17</v>
      </c>
      <c r="W521" s="39">
        <v>35317.7</v>
      </c>
      <c r="X521" s="40">
        <v>66145.17</v>
      </c>
      <c r="Y521" s="39">
        <v>33900.73</v>
      </c>
      <c r="Z521" s="40">
        <v>66145.17</v>
      </c>
      <c r="AA521" s="39">
        <v>34743.81</v>
      </c>
      <c r="AB521" s="40">
        <v>793742.04</v>
      </c>
      <c r="AC521" s="39">
        <v>428787.78</v>
      </c>
      <c r="AE521" s="419">
        <v>793742.04</v>
      </c>
      <c r="AF521" s="419">
        <v>428787.78</v>
      </c>
      <c r="AG521" s="967">
        <v>0</v>
      </c>
      <c r="AH521" s="967">
        <v>0</v>
      </c>
    </row>
    <row r="522" spans="1:34" s="305" customFormat="1" ht="13.5" hidden="1" thickBot="1">
      <c r="A522" s="303"/>
      <c r="B522" s="304"/>
      <c r="C522" s="304"/>
      <c r="D522" s="304"/>
      <c r="E522" s="304"/>
      <c r="F522" s="304"/>
      <c r="G522" s="304"/>
      <c r="H522" s="304"/>
      <c r="I522" s="304"/>
      <c r="J522" s="304"/>
      <c r="K522" s="304"/>
      <c r="L522" s="304"/>
      <c r="M522" s="304"/>
      <c r="N522" s="304"/>
      <c r="O522" s="304"/>
      <c r="P522" s="304"/>
      <c r="Q522" s="304"/>
      <c r="R522" s="304"/>
      <c r="S522" s="304"/>
      <c r="T522" s="304"/>
      <c r="U522" s="304"/>
      <c r="V522" s="304"/>
      <c r="W522" s="304"/>
      <c r="X522" s="304"/>
      <c r="Y522" s="304"/>
      <c r="Z522" s="304"/>
      <c r="AA522" s="304"/>
      <c r="AB522" s="304"/>
      <c r="AC522" s="304"/>
      <c r="AE522" s="419">
        <v>0</v>
      </c>
      <c r="AF522" s="419">
        <v>0</v>
      </c>
      <c r="AG522" s="967">
        <v>0</v>
      </c>
      <c r="AH522" s="967">
        <v>0</v>
      </c>
    </row>
    <row r="523" spans="1:34" ht="16.5" hidden="1" thickBot="1">
      <c r="A523" s="95" t="s">
        <v>217</v>
      </c>
      <c r="B523" s="40">
        <v>1267320.16</v>
      </c>
      <c r="C523" s="39">
        <v>86868.69</v>
      </c>
      <c r="D523" s="40">
        <v>1267319.89</v>
      </c>
      <c r="E523" s="39">
        <v>79087.26</v>
      </c>
      <c r="F523" s="40">
        <v>1267320.16</v>
      </c>
      <c r="G523" s="39">
        <v>82214.28</v>
      </c>
      <c r="H523" s="40">
        <v>1267319.89</v>
      </c>
      <c r="I523" s="39">
        <v>77309.81</v>
      </c>
      <c r="J523" s="40">
        <v>1267320.07</v>
      </c>
      <c r="K523" s="39">
        <v>77559.51</v>
      </c>
      <c r="L523" s="40">
        <v>1267319.98</v>
      </c>
      <c r="M523" s="39">
        <v>72805.31</v>
      </c>
      <c r="N523" s="40">
        <v>7603920.15</v>
      </c>
      <c r="O523" s="39">
        <v>475844.86</v>
      </c>
      <c r="P523" s="40">
        <v>1267320.07</v>
      </c>
      <c r="Q523" s="39">
        <v>72904.92</v>
      </c>
      <c r="R523" s="40">
        <v>1267319.98</v>
      </c>
      <c r="S523" s="39">
        <v>70577.4</v>
      </c>
      <c r="T523" s="40">
        <v>1267320.07</v>
      </c>
      <c r="U523" s="39">
        <v>66048.79</v>
      </c>
      <c r="V523" s="40">
        <v>1267319.98</v>
      </c>
      <c r="W523" s="39">
        <v>65923.06</v>
      </c>
      <c r="X523" s="40">
        <v>1267320.07</v>
      </c>
      <c r="Y523" s="39">
        <v>61544.36</v>
      </c>
      <c r="Z523" s="40">
        <v>1267319.98</v>
      </c>
      <c r="AA523" s="39">
        <v>61268.38</v>
      </c>
      <c r="AB523" s="40">
        <v>15207840.300000003</v>
      </c>
      <c r="AC523" s="39">
        <v>874111.77</v>
      </c>
      <c r="AE523" s="419">
        <v>15207840.300000003</v>
      </c>
      <c r="AF523" s="419">
        <v>874111.77</v>
      </c>
      <c r="AG523" s="967">
        <v>0</v>
      </c>
      <c r="AH523" s="967">
        <v>0</v>
      </c>
    </row>
    <row r="524" spans="31:34" ht="12.75" hidden="1">
      <c r="AE524" s="419">
        <v>0</v>
      </c>
      <c r="AF524" s="419">
        <v>0</v>
      </c>
      <c r="AG524" s="967">
        <v>0</v>
      </c>
      <c r="AH524" s="967">
        <v>0</v>
      </c>
    </row>
    <row r="525" spans="31:34" ht="12.75" hidden="1">
      <c r="AE525" s="419">
        <v>0</v>
      </c>
      <c r="AF525" s="419">
        <v>0</v>
      </c>
      <c r="AG525" s="967">
        <v>0</v>
      </c>
      <c r="AH525" s="967">
        <v>0</v>
      </c>
    </row>
    <row r="526" spans="1:34" ht="25.5" hidden="1" thickBot="1">
      <c r="A526" s="33"/>
      <c r="B526" s="33"/>
      <c r="C526" s="33"/>
      <c r="D526" s="33"/>
      <c r="E526" s="33"/>
      <c r="F526" s="33"/>
      <c r="G526" s="33"/>
      <c r="H526" s="34" t="s">
        <v>267</v>
      </c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4" t="s">
        <v>267</v>
      </c>
      <c r="W526" s="33"/>
      <c r="X526" s="33"/>
      <c r="Y526" s="33"/>
      <c r="Z526" s="33"/>
      <c r="AA526" s="33"/>
      <c r="AB526" s="1047"/>
      <c r="AC526" s="1047"/>
      <c r="AD526" s="28" t="s">
        <v>267</v>
      </c>
      <c r="AE526" s="419">
        <v>0</v>
      </c>
      <c r="AF526" s="419">
        <v>0</v>
      </c>
      <c r="AG526" s="967">
        <v>0</v>
      </c>
      <c r="AH526" s="967">
        <v>0</v>
      </c>
    </row>
    <row r="527" spans="1:34" s="52" customFormat="1" ht="13.5" hidden="1" thickBot="1">
      <c r="A527" s="55" t="s">
        <v>220</v>
      </c>
      <c r="B527" s="54"/>
      <c r="C527" s="54"/>
      <c r="D527" s="54"/>
      <c r="E527" s="54"/>
      <c r="F527" s="54"/>
      <c r="G527" s="54"/>
      <c r="H527" s="54" t="s">
        <v>268</v>
      </c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 t="s">
        <v>268</v>
      </c>
      <c r="W527" s="54"/>
      <c r="X527" s="54"/>
      <c r="Y527" s="54"/>
      <c r="Z527" s="54"/>
      <c r="AA527" s="54"/>
      <c r="AB527" s="54"/>
      <c r="AC527" s="62"/>
      <c r="AE527" s="419">
        <v>0</v>
      </c>
      <c r="AF527" s="419">
        <v>0</v>
      </c>
      <c r="AG527" s="967">
        <v>0</v>
      </c>
      <c r="AH527" s="967">
        <v>0</v>
      </c>
    </row>
    <row r="528" spans="1:34" ht="12.75" hidden="1">
      <c r="A528" s="85" t="s">
        <v>246</v>
      </c>
      <c r="B528" s="79">
        <v>1201174.9</v>
      </c>
      <c r="C528" s="80">
        <v>24484.18</v>
      </c>
      <c r="D528" s="79">
        <v>1201174.81</v>
      </c>
      <c r="E528" s="80">
        <v>20271.89</v>
      </c>
      <c r="F528" s="79">
        <v>1201174.9</v>
      </c>
      <c r="G528" s="80">
        <v>20403.56</v>
      </c>
      <c r="H528" s="79">
        <v>1201174.81</v>
      </c>
      <c r="I528" s="80">
        <v>17770.79</v>
      </c>
      <c r="J528" s="79">
        <v>1201174.9</v>
      </c>
      <c r="K528" s="80">
        <v>16323.05</v>
      </c>
      <c r="L528" s="79">
        <v>1201174.81</v>
      </c>
      <c r="M528" s="80">
        <v>13821.77</v>
      </c>
      <c r="N528" s="79">
        <v>7207049.130000001</v>
      </c>
      <c r="O528" s="80">
        <v>113075.24</v>
      </c>
      <c r="P528" s="79">
        <v>1201174.99</v>
      </c>
      <c r="Q528" s="80">
        <v>12242</v>
      </c>
      <c r="R528" s="79">
        <v>1201174.81</v>
      </c>
      <c r="S528" s="80">
        <v>10201.77</v>
      </c>
      <c r="T528" s="79">
        <v>1201174.99</v>
      </c>
      <c r="U528" s="80">
        <v>7898.13</v>
      </c>
      <c r="V528" s="79">
        <v>1201174.81</v>
      </c>
      <c r="W528" s="80">
        <v>6120.99</v>
      </c>
      <c r="X528" s="79">
        <v>1201174.99</v>
      </c>
      <c r="Y528" s="80">
        <v>3949.02</v>
      </c>
      <c r="Z528" s="79">
        <v>1201174.81</v>
      </c>
      <c r="AA528" s="80">
        <v>2040.39</v>
      </c>
      <c r="AB528" s="79">
        <v>14414098.530000003</v>
      </c>
      <c r="AC528" s="80">
        <v>155527.54</v>
      </c>
      <c r="AE528" s="419">
        <v>14414098.530000003</v>
      </c>
      <c r="AF528" s="419">
        <v>155527.54</v>
      </c>
      <c r="AG528" s="967">
        <v>0</v>
      </c>
      <c r="AH528" s="967">
        <v>0</v>
      </c>
    </row>
    <row r="529" spans="1:34" ht="12.75" hidden="1">
      <c r="A529" s="46" t="s">
        <v>1</v>
      </c>
      <c r="B529" s="77">
        <v>129603.44</v>
      </c>
      <c r="C529" s="78">
        <v>2641.78</v>
      </c>
      <c r="D529" s="77">
        <v>129603.53</v>
      </c>
      <c r="E529" s="78">
        <v>2187.27</v>
      </c>
      <c r="F529" s="77">
        <v>129603.44</v>
      </c>
      <c r="G529" s="78">
        <v>2201.49</v>
      </c>
      <c r="H529" s="77">
        <v>129603.53</v>
      </c>
      <c r="I529" s="78">
        <v>1917.45</v>
      </c>
      <c r="J529" s="77">
        <v>129603.44</v>
      </c>
      <c r="K529" s="78">
        <v>1761.21</v>
      </c>
      <c r="L529" s="77">
        <v>129603.53</v>
      </c>
      <c r="M529" s="78">
        <v>1491.3</v>
      </c>
      <c r="N529" s="83">
        <v>777620.91</v>
      </c>
      <c r="O529" s="84">
        <v>12200.5</v>
      </c>
      <c r="P529" s="77">
        <v>129603.44</v>
      </c>
      <c r="Q529" s="78">
        <v>1320.93</v>
      </c>
      <c r="R529" s="77">
        <v>129603.53</v>
      </c>
      <c r="S529" s="78">
        <v>1100.7</v>
      </c>
      <c r="T529" s="77">
        <v>129603.44</v>
      </c>
      <c r="U529" s="78">
        <v>852.21</v>
      </c>
      <c r="V529" s="77">
        <v>129603.53</v>
      </c>
      <c r="W529" s="78">
        <v>660.42</v>
      </c>
      <c r="X529" s="77">
        <v>129603.44</v>
      </c>
      <c r="Y529" s="78">
        <v>426.06</v>
      </c>
      <c r="Z529" s="77">
        <v>129603.53</v>
      </c>
      <c r="AA529" s="78">
        <v>220.14</v>
      </c>
      <c r="AB529" s="83">
        <v>1555241.82</v>
      </c>
      <c r="AC529" s="84">
        <v>16780.96</v>
      </c>
      <c r="AE529" s="419">
        <v>1555241.82</v>
      </c>
      <c r="AF529" s="419">
        <v>16780.96</v>
      </c>
      <c r="AG529" s="967">
        <v>0</v>
      </c>
      <c r="AH529" s="967">
        <v>0</v>
      </c>
    </row>
    <row r="530" spans="1:34" ht="12.75" hidden="1">
      <c r="A530" s="46" t="s">
        <v>36</v>
      </c>
      <c r="B530" s="77">
        <v>78439.58</v>
      </c>
      <c r="C530" s="78">
        <v>1598.85</v>
      </c>
      <c r="D530" s="77">
        <v>78439.49</v>
      </c>
      <c r="E530" s="78">
        <v>1323.81</v>
      </c>
      <c r="F530" s="77">
        <v>78439.58</v>
      </c>
      <c r="G530" s="78">
        <v>1332.36</v>
      </c>
      <c r="H530" s="77">
        <v>78439.49</v>
      </c>
      <c r="I530" s="78">
        <v>1160.46</v>
      </c>
      <c r="J530" s="77">
        <v>78439.58</v>
      </c>
      <c r="K530" s="78">
        <v>1065.96</v>
      </c>
      <c r="L530" s="77">
        <v>78439.49</v>
      </c>
      <c r="M530" s="78">
        <v>902.61</v>
      </c>
      <c r="N530" s="83">
        <v>470637.21</v>
      </c>
      <c r="O530" s="84">
        <v>7384.05</v>
      </c>
      <c r="P530" s="77">
        <v>78439.58</v>
      </c>
      <c r="Q530" s="78">
        <v>799.47</v>
      </c>
      <c r="R530" s="77">
        <v>78439.49</v>
      </c>
      <c r="S530" s="78">
        <v>666.18</v>
      </c>
      <c r="T530" s="77">
        <v>78439.58</v>
      </c>
      <c r="U530" s="78">
        <v>515.79</v>
      </c>
      <c r="V530" s="77">
        <v>78439.49</v>
      </c>
      <c r="W530" s="78">
        <v>399.69</v>
      </c>
      <c r="X530" s="77">
        <v>78439.58</v>
      </c>
      <c r="Y530" s="78">
        <v>257.85</v>
      </c>
      <c r="Z530" s="77">
        <v>78439.49</v>
      </c>
      <c r="AA530" s="78">
        <v>133.2</v>
      </c>
      <c r="AB530" s="83">
        <v>941274.42</v>
      </c>
      <c r="AC530" s="84">
        <v>10156.23</v>
      </c>
      <c r="AE530" s="419">
        <v>941274.42</v>
      </c>
      <c r="AF530" s="419">
        <v>10156.23</v>
      </c>
      <c r="AG530" s="967">
        <v>0</v>
      </c>
      <c r="AH530" s="967">
        <v>0</v>
      </c>
    </row>
    <row r="531" spans="1:34" ht="12.75" hidden="1">
      <c r="A531" s="46" t="s">
        <v>37</v>
      </c>
      <c r="B531" s="77">
        <v>123403.68</v>
      </c>
      <c r="C531" s="78">
        <v>2515.42</v>
      </c>
      <c r="D531" s="77">
        <v>123403.59</v>
      </c>
      <c r="E531" s="78">
        <v>2082.6</v>
      </c>
      <c r="F531" s="77">
        <v>123403.68</v>
      </c>
      <c r="G531" s="78">
        <v>2096.19</v>
      </c>
      <c r="H531" s="77">
        <v>123403.59</v>
      </c>
      <c r="I531" s="78">
        <v>1825.65</v>
      </c>
      <c r="J531" s="77">
        <v>123403.68</v>
      </c>
      <c r="K531" s="78">
        <v>1676.97</v>
      </c>
      <c r="L531" s="77">
        <v>123403.59</v>
      </c>
      <c r="M531" s="78">
        <v>1420.02</v>
      </c>
      <c r="N531" s="83">
        <v>740421.81</v>
      </c>
      <c r="O531" s="84">
        <v>11616.85</v>
      </c>
      <c r="P531" s="77">
        <v>123403.68</v>
      </c>
      <c r="Q531" s="78">
        <v>1257.66</v>
      </c>
      <c r="R531" s="77">
        <v>123403.59</v>
      </c>
      <c r="S531" s="78">
        <v>1048.05</v>
      </c>
      <c r="T531" s="77">
        <v>123403.68</v>
      </c>
      <c r="U531" s="78">
        <v>811.44</v>
      </c>
      <c r="V531" s="77">
        <v>123403.59</v>
      </c>
      <c r="W531" s="78">
        <v>628.83</v>
      </c>
      <c r="X531" s="77">
        <v>123403.68</v>
      </c>
      <c r="Y531" s="78">
        <v>405.72</v>
      </c>
      <c r="Z531" s="77">
        <v>123403.59</v>
      </c>
      <c r="AA531" s="78">
        <v>209.61</v>
      </c>
      <c r="AB531" s="83">
        <v>1480843.62</v>
      </c>
      <c r="AC531" s="84">
        <v>15978.16</v>
      </c>
      <c r="AE531" s="419">
        <v>1480843.62</v>
      </c>
      <c r="AF531" s="419">
        <v>15978.16</v>
      </c>
      <c r="AG531" s="967">
        <v>0</v>
      </c>
      <c r="AH531" s="967">
        <v>0</v>
      </c>
    </row>
    <row r="532" spans="1:34" ht="12.75" hidden="1">
      <c r="A532" s="46" t="s">
        <v>19</v>
      </c>
      <c r="B532" s="77">
        <v>264441.92</v>
      </c>
      <c r="C532" s="78">
        <v>5390.29</v>
      </c>
      <c r="D532" s="77">
        <v>264442.01</v>
      </c>
      <c r="E532" s="78">
        <v>4462.93</v>
      </c>
      <c r="F532" s="77">
        <v>264441.92</v>
      </c>
      <c r="G532" s="78">
        <v>4491.91</v>
      </c>
      <c r="H532" s="77">
        <v>264442.01</v>
      </c>
      <c r="I532" s="78">
        <v>3912.31</v>
      </c>
      <c r="J532" s="77">
        <v>264441.92</v>
      </c>
      <c r="K532" s="78">
        <v>3593.53</v>
      </c>
      <c r="L532" s="77">
        <v>264442.01</v>
      </c>
      <c r="M532" s="78">
        <v>3042.91</v>
      </c>
      <c r="N532" s="83">
        <v>1586651.79</v>
      </c>
      <c r="O532" s="84">
        <v>24893.88</v>
      </c>
      <c r="P532" s="77">
        <v>264441.92</v>
      </c>
      <c r="Q532" s="78">
        <v>2695.15</v>
      </c>
      <c r="R532" s="77">
        <v>264442.01</v>
      </c>
      <c r="S532" s="78">
        <v>2245.95</v>
      </c>
      <c r="T532" s="77">
        <v>264441.92</v>
      </c>
      <c r="U532" s="78">
        <v>1738.8</v>
      </c>
      <c r="V532" s="77">
        <v>264442.01</v>
      </c>
      <c r="W532" s="78">
        <v>1347.57</v>
      </c>
      <c r="X532" s="77">
        <v>264441.92</v>
      </c>
      <c r="Y532" s="78">
        <v>869.4</v>
      </c>
      <c r="Z532" s="77">
        <v>264442.01</v>
      </c>
      <c r="AA532" s="78">
        <v>449.19</v>
      </c>
      <c r="AB532" s="83">
        <v>3173303.58</v>
      </c>
      <c r="AC532" s="84">
        <v>34239.94</v>
      </c>
      <c r="AE532" s="419">
        <v>3173303.58</v>
      </c>
      <c r="AF532" s="419">
        <v>34239.94</v>
      </c>
      <c r="AG532" s="967">
        <v>0</v>
      </c>
      <c r="AH532" s="967">
        <v>0</v>
      </c>
    </row>
    <row r="533" spans="1:34" ht="12.75" hidden="1">
      <c r="A533" s="46" t="s">
        <v>15</v>
      </c>
      <c r="B533" s="77">
        <v>25840.59</v>
      </c>
      <c r="C533" s="78">
        <v>526.68</v>
      </c>
      <c r="D533" s="77">
        <v>25840.68</v>
      </c>
      <c r="E533" s="78">
        <v>436.14</v>
      </c>
      <c r="F533" s="77">
        <v>25840.59</v>
      </c>
      <c r="G533" s="78">
        <v>438.93</v>
      </c>
      <c r="H533" s="77">
        <v>25840.68</v>
      </c>
      <c r="I533" s="78">
        <v>382.32</v>
      </c>
      <c r="J533" s="77">
        <v>25840.59</v>
      </c>
      <c r="K533" s="78">
        <v>351.18</v>
      </c>
      <c r="L533" s="77">
        <v>25840.68</v>
      </c>
      <c r="M533" s="78">
        <v>297.36</v>
      </c>
      <c r="N533" s="83">
        <v>155043.81</v>
      </c>
      <c r="O533" s="84">
        <v>2432.61</v>
      </c>
      <c r="P533" s="77">
        <v>25840.59</v>
      </c>
      <c r="Q533" s="78">
        <v>263.34</v>
      </c>
      <c r="R533" s="77">
        <v>25840.68</v>
      </c>
      <c r="S533" s="78">
        <v>219.51</v>
      </c>
      <c r="T533" s="77">
        <v>25840.59</v>
      </c>
      <c r="U533" s="78">
        <v>169.92</v>
      </c>
      <c r="V533" s="77">
        <v>25840.68</v>
      </c>
      <c r="W533" s="78">
        <v>131.67</v>
      </c>
      <c r="X533" s="77">
        <v>25840.59</v>
      </c>
      <c r="Y533" s="78">
        <v>84.96</v>
      </c>
      <c r="Z533" s="77">
        <v>25840.68</v>
      </c>
      <c r="AA533" s="78">
        <v>43.92</v>
      </c>
      <c r="AB533" s="83">
        <v>310087.62</v>
      </c>
      <c r="AC533" s="84">
        <v>3345.93</v>
      </c>
      <c r="AE533" s="419">
        <v>310087.62</v>
      </c>
      <c r="AF533" s="419">
        <v>3345.93</v>
      </c>
      <c r="AG533" s="967">
        <v>0</v>
      </c>
      <c r="AH533" s="967">
        <v>0</v>
      </c>
    </row>
    <row r="534" spans="1:34" ht="12.75" hidden="1">
      <c r="A534" s="46" t="s">
        <v>14</v>
      </c>
      <c r="B534" s="77">
        <v>16773.61</v>
      </c>
      <c r="C534" s="78">
        <v>341.91</v>
      </c>
      <c r="D534" s="77">
        <v>16773.52</v>
      </c>
      <c r="E534" s="78">
        <v>283.05</v>
      </c>
      <c r="F534" s="77">
        <v>16773.61</v>
      </c>
      <c r="G534" s="78">
        <v>284.94</v>
      </c>
      <c r="H534" s="77">
        <v>16773.52</v>
      </c>
      <c r="I534" s="78">
        <v>248.13</v>
      </c>
      <c r="J534" s="77">
        <v>16773.61</v>
      </c>
      <c r="K534" s="78">
        <v>227.97</v>
      </c>
      <c r="L534" s="77">
        <v>16773.52</v>
      </c>
      <c r="M534" s="78">
        <v>193.05</v>
      </c>
      <c r="N534" s="83">
        <v>100641.39</v>
      </c>
      <c r="O534" s="84">
        <v>1579.05</v>
      </c>
      <c r="P534" s="77">
        <v>16773.61</v>
      </c>
      <c r="Q534" s="78">
        <v>170.91</v>
      </c>
      <c r="R534" s="77">
        <v>16773.52</v>
      </c>
      <c r="S534" s="78">
        <v>142.47</v>
      </c>
      <c r="T534" s="77">
        <v>16773.61</v>
      </c>
      <c r="U534" s="78">
        <v>110.25</v>
      </c>
      <c r="V534" s="77">
        <v>16773.52</v>
      </c>
      <c r="W534" s="78">
        <v>85.5</v>
      </c>
      <c r="X534" s="77">
        <v>16773.61</v>
      </c>
      <c r="Y534" s="78">
        <v>55.17</v>
      </c>
      <c r="Z534" s="77">
        <v>16773.52</v>
      </c>
      <c r="AA534" s="78">
        <v>28.53</v>
      </c>
      <c r="AB534" s="83">
        <v>201282.78</v>
      </c>
      <c r="AC534" s="84">
        <v>2171.88</v>
      </c>
      <c r="AE534" s="419">
        <v>201282.78</v>
      </c>
      <c r="AF534" s="419">
        <v>2171.88</v>
      </c>
      <c r="AG534" s="967">
        <v>0</v>
      </c>
      <c r="AH534" s="967">
        <v>0</v>
      </c>
    </row>
    <row r="535" spans="1:34" ht="12.75" hidden="1">
      <c r="A535" s="46" t="s">
        <v>13</v>
      </c>
      <c r="B535" s="77">
        <v>62222.72</v>
      </c>
      <c r="C535" s="78">
        <v>1268.28</v>
      </c>
      <c r="D535" s="77">
        <v>62222.63</v>
      </c>
      <c r="E535" s="78">
        <v>1050.12</v>
      </c>
      <c r="F535" s="77">
        <v>62222.72</v>
      </c>
      <c r="G535" s="78">
        <v>1056.96</v>
      </c>
      <c r="H535" s="77">
        <v>62222.63</v>
      </c>
      <c r="I535" s="78">
        <v>920.52</v>
      </c>
      <c r="J535" s="77">
        <v>62222.72</v>
      </c>
      <c r="K535" s="78">
        <v>845.55</v>
      </c>
      <c r="L535" s="77">
        <v>62222.63</v>
      </c>
      <c r="M535" s="78">
        <v>715.95</v>
      </c>
      <c r="N535" s="83">
        <v>373336.05</v>
      </c>
      <c r="O535" s="84">
        <v>5857.38</v>
      </c>
      <c r="P535" s="77">
        <v>62222.72</v>
      </c>
      <c r="Q535" s="78">
        <v>634.14</v>
      </c>
      <c r="R535" s="77">
        <v>62222.63</v>
      </c>
      <c r="S535" s="78">
        <v>528.48</v>
      </c>
      <c r="T535" s="77">
        <v>62222.72</v>
      </c>
      <c r="U535" s="78">
        <v>409.14</v>
      </c>
      <c r="V535" s="77">
        <v>62222.63</v>
      </c>
      <c r="W535" s="78">
        <v>317.07</v>
      </c>
      <c r="X535" s="77">
        <v>62222.72</v>
      </c>
      <c r="Y535" s="78">
        <v>204.57</v>
      </c>
      <c r="Z535" s="77">
        <v>62222.63</v>
      </c>
      <c r="AA535" s="78">
        <v>105.66</v>
      </c>
      <c r="AB535" s="83">
        <v>746672.1</v>
      </c>
      <c r="AC535" s="84">
        <v>8056.44</v>
      </c>
      <c r="AE535" s="419">
        <v>746672.1</v>
      </c>
      <c r="AF535" s="419">
        <v>8056.44</v>
      </c>
      <c r="AG535" s="967">
        <v>0</v>
      </c>
      <c r="AH535" s="967">
        <v>0</v>
      </c>
    </row>
    <row r="536" spans="1:34" ht="12.75" hidden="1">
      <c r="A536" s="46" t="s">
        <v>208</v>
      </c>
      <c r="B536" s="77">
        <v>58046.53</v>
      </c>
      <c r="C536" s="78">
        <v>1183.23</v>
      </c>
      <c r="D536" s="77">
        <v>58046.53</v>
      </c>
      <c r="E536" s="78">
        <v>979.65</v>
      </c>
      <c r="F536" s="77">
        <v>58046.53</v>
      </c>
      <c r="G536" s="78">
        <v>985.95</v>
      </c>
      <c r="H536" s="77">
        <v>58046.53</v>
      </c>
      <c r="I536" s="78">
        <v>858.78</v>
      </c>
      <c r="J536" s="77">
        <v>58046.53</v>
      </c>
      <c r="K536" s="78">
        <v>788.76</v>
      </c>
      <c r="L536" s="77">
        <v>58046.53</v>
      </c>
      <c r="M536" s="78">
        <v>667.89</v>
      </c>
      <c r="N536" s="93">
        <v>348279.18</v>
      </c>
      <c r="O536" s="84">
        <v>5464.26</v>
      </c>
      <c r="P536" s="77">
        <v>58046.62</v>
      </c>
      <c r="Q536" s="78">
        <v>591.57</v>
      </c>
      <c r="R536" s="77">
        <v>58046.53</v>
      </c>
      <c r="S536" s="78">
        <v>493.02</v>
      </c>
      <c r="T536" s="77">
        <v>58046.62</v>
      </c>
      <c r="U536" s="78">
        <v>381.69</v>
      </c>
      <c r="V536" s="77">
        <v>58046.53</v>
      </c>
      <c r="W536" s="78">
        <v>295.83</v>
      </c>
      <c r="X536" s="77">
        <v>58046.62</v>
      </c>
      <c r="Y536" s="78">
        <v>190.8</v>
      </c>
      <c r="Z536" s="77">
        <v>58046.53</v>
      </c>
      <c r="AA536" s="78">
        <v>98.64</v>
      </c>
      <c r="AB536" s="83">
        <v>696558.63</v>
      </c>
      <c r="AC536" s="84">
        <v>7515.81</v>
      </c>
      <c r="AE536" s="419">
        <v>696558.63</v>
      </c>
      <c r="AF536" s="419">
        <v>7515.81</v>
      </c>
      <c r="AG536" s="967">
        <v>0</v>
      </c>
      <c r="AH536" s="967">
        <v>0</v>
      </c>
    </row>
    <row r="537" spans="1:34" ht="12.75" hidden="1">
      <c r="A537" s="46" t="s">
        <v>229</v>
      </c>
      <c r="B537" s="77">
        <v>92832.15</v>
      </c>
      <c r="C537" s="78">
        <v>1892.25</v>
      </c>
      <c r="D537" s="77">
        <v>92832.24</v>
      </c>
      <c r="E537" s="78">
        <v>1566.72</v>
      </c>
      <c r="F537" s="77">
        <v>92832.15</v>
      </c>
      <c r="G537" s="78">
        <v>1576.89</v>
      </c>
      <c r="H537" s="77">
        <v>92832.24</v>
      </c>
      <c r="I537" s="78">
        <v>1373.4</v>
      </c>
      <c r="J537" s="77">
        <v>92832.15</v>
      </c>
      <c r="K537" s="78">
        <v>1261.53</v>
      </c>
      <c r="L537" s="77">
        <v>92832.24</v>
      </c>
      <c r="M537" s="78">
        <v>1068.21</v>
      </c>
      <c r="N537" s="83">
        <v>556993.17</v>
      </c>
      <c r="O537" s="94">
        <v>8739</v>
      </c>
      <c r="P537" s="77">
        <v>92832.15</v>
      </c>
      <c r="Q537" s="78">
        <v>946.08</v>
      </c>
      <c r="R537" s="77">
        <v>92832.24</v>
      </c>
      <c r="S537" s="78">
        <v>788.4</v>
      </c>
      <c r="T537" s="77">
        <v>92832.15</v>
      </c>
      <c r="U537" s="78">
        <v>610.38</v>
      </c>
      <c r="V537" s="77">
        <v>92832.24</v>
      </c>
      <c r="W537" s="78">
        <v>473.04</v>
      </c>
      <c r="X537" s="77">
        <v>92832.15</v>
      </c>
      <c r="Y537" s="78">
        <v>305.19</v>
      </c>
      <c r="Z537" s="77">
        <v>92832.24</v>
      </c>
      <c r="AA537" s="78">
        <v>157.68</v>
      </c>
      <c r="AB537" s="83">
        <v>1113986.34</v>
      </c>
      <c r="AC537" s="84">
        <v>12019.77</v>
      </c>
      <c r="AE537" s="419">
        <v>1113986.34</v>
      </c>
      <c r="AF537" s="419">
        <v>12019.77</v>
      </c>
      <c r="AG537" s="967">
        <v>0</v>
      </c>
      <c r="AH537" s="967">
        <v>0</v>
      </c>
    </row>
    <row r="538" spans="1:34" ht="12.75" hidden="1">
      <c r="A538" s="46" t="s">
        <v>4</v>
      </c>
      <c r="B538" s="77">
        <v>69605.7</v>
      </c>
      <c r="C538" s="78">
        <v>1418.85</v>
      </c>
      <c r="D538" s="77">
        <v>69605.61</v>
      </c>
      <c r="E538" s="78">
        <v>1174.68</v>
      </c>
      <c r="F538" s="77">
        <v>69605.7</v>
      </c>
      <c r="G538" s="78">
        <v>1182.33</v>
      </c>
      <c r="H538" s="77">
        <v>69605.61</v>
      </c>
      <c r="I538" s="78">
        <v>1029.78</v>
      </c>
      <c r="J538" s="77">
        <v>69605.7</v>
      </c>
      <c r="K538" s="78">
        <v>945.9</v>
      </c>
      <c r="L538" s="77">
        <v>69605.61</v>
      </c>
      <c r="M538" s="78">
        <v>800.91</v>
      </c>
      <c r="N538" s="83">
        <v>417633.93</v>
      </c>
      <c r="O538" s="94">
        <v>6552.45</v>
      </c>
      <c r="P538" s="77">
        <v>69605.7</v>
      </c>
      <c r="Q538" s="78">
        <v>709.38</v>
      </c>
      <c r="R538" s="77">
        <v>69605.61</v>
      </c>
      <c r="S538" s="78">
        <v>591.21</v>
      </c>
      <c r="T538" s="77">
        <v>69605.7</v>
      </c>
      <c r="U538" s="78">
        <v>457.65</v>
      </c>
      <c r="V538" s="77">
        <v>69605.61</v>
      </c>
      <c r="W538" s="78">
        <v>354.69</v>
      </c>
      <c r="X538" s="77">
        <v>69605.7</v>
      </c>
      <c r="Y538" s="78">
        <v>228.87</v>
      </c>
      <c r="Z538" s="77">
        <v>69605.61</v>
      </c>
      <c r="AA538" s="78">
        <v>118.26</v>
      </c>
      <c r="AB538" s="83">
        <v>835267.86</v>
      </c>
      <c r="AC538" s="84">
        <v>9012.51</v>
      </c>
      <c r="AE538" s="419">
        <v>835267.86</v>
      </c>
      <c r="AF538" s="419">
        <v>9012.51</v>
      </c>
      <c r="AG538" s="967">
        <v>0</v>
      </c>
      <c r="AH538" s="967">
        <v>0</v>
      </c>
    </row>
    <row r="539" spans="1:34" ht="12.75" hidden="1">
      <c r="A539" s="46" t="s">
        <v>10</v>
      </c>
      <c r="B539" s="77">
        <v>21203.78</v>
      </c>
      <c r="C539" s="78">
        <v>432.18</v>
      </c>
      <c r="D539" s="77">
        <v>21203.69</v>
      </c>
      <c r="E539" s="78">
        <v>357.84</v>
      </c>
      <c r="F539" s="77">
        <v>21203.78</v>
      </c>
      <c r="G539" s="78">
        <v>360.18</v>
      </c>
      <c r="H539" s="77">
        <v>21203.69</v>
      </c>
      <c r="I539" s="78">
        <v>313.74</v>
      </c>
      <c r="J539" s="77">
        <v>21203.78</v>
      </c>
      <c r="K539" s="78">
        <v>288.18</v>
      </c>
      <c r="L539" s="77">
        <v>21203.69</v>
      </c>
      <c r="M539" s="78">
        <v>243.99</v>
      </c>
      <c r="N539" s="83">
        <v>127222.41</v>
      </c>
      <c r="O539" s="94">
        <v>1996.11</v>
      </c>
      <c r="P539" s="77">
        <v>21203.78</v>
      </c>
      <c r="Q539" s="78">
        <v>216.09</v>
      </c>
      <c r="R539" s="77">
        <v>21203.69</v>
      </c>
      <c r="S539" s="78">
        <v>180.09</v>
      </c>
      <c r="T539" s="77">
        <v>21203.78</v>
      </c>
      <c r="U539" s="78">
        <v>139.41</v>
      </c>
      <c r="V539" s="77">
        <v>21203.69</v>
      </c>
      <c r="W539" s="78">
        <v>108.09</v>
      </c>
      <c r="X539" s="77">
        <v>21203.78</v>
      </c>
      <c r="Y539" s="78">
        <v>69.75</v>
      </c>
      <c r="Z539" s="77">
        <v>21203.69</v>
      </c>
      <c r="AA539" s="78">
        <v>36</v>
      </c>
      <c r="AB539" s="83">
        <v>254444.82</v>
      </c>
      <c r="AC539" s="84">
        <v>2745.54</v>
      </c>
      <c r="AE539" s="419">
        <v>254444.82</v>
      </c>
      <c r="AF539" s="419">
        <v>2745.54</v>
      </c>
      <c r="AG539" s="967">
        <v>0</v>
      </c>
      <c r="AH539" s="967">
        <v>0</v>
      </c>
    </row>
    <row r="540" spans="1:34" ht="13.5" hidden="1" thickBot="1">
      <c r="A540" s="46" t="s">
        <v>11</v>
      </c>
      <c r="B540" s="77">
        <v>258761.2</v>
      </c>
      <c r="C540" s="78">
        <v>5274.46</v>
      </c>
      <c r="D540" s="77">
        <v>258761.29</v>
      </c>
      <c r="E540" s="78">
        <v>4367.08</v>
      </c>
      <c r="F540" s="77">
        <v>258761.2</v>
      </c>
      <c r="G540" s="78">
        <v>4395.43</v>
      </c>
      <c r="H540" s="77">
        <v>258761.29</v>
      </c>
      <c r="I540" s="78">
        <v>3828.25</v>
      </c>
      <c r="J540" s="77">
        <v>258761.2</v>
      </c>
      <c r="K540" s="78">
        <v>3516.31</v>
      </c>
      <c r="L540" s="77">
        <v>258761.29</v>
      </c>
      <c r="M540" s="78">
        <v>2977.57</v>
      </c>
      <c r="N540" s="83">
        <v>1552567.47</v>
      </c>
      <c r="O540" s="94">
        <v>24359.1</v>
      </c>
      <c r="P540" s="77">
        <v>258761.2</v>
      </c>
      <c r="Q540" s="78">
        <v>2637.28</v>
      </c>
      <c r="R540" s="77">
        <v>258761.29</v>
      </c>
      <c r="S540" s="78">
        <v>2197.71</v>
      </c>
      <c r="T540" s="77">
        <v>258761.2</v>
      </c>
      <c r="U540" s="78">
        <v>1701.45</v>
      </c>
      <c r="V540" s="77">
        <v>258761.29</v>
      </c>
      <c r="W540" s="78">
        <v>1318.59</v>
      </c>
      <c r="X540" s="77">
        <v>258761.2</v>
      </c>
      <c r="Y540" s="78">
        <v>850.68</v>
      </c>
      <c r="Z540" s="77">
        <v>258761.29</v>
      </c>
      <c r="AA540" s="78">
        <v>439.56</v>
      </c>
      <c r="AB540" s="83">
        <v>3105134.94</v>
      </c>
      <c r="AC540" s="84">
        <v>33504.37</v>
      </c>
      <c r="AE540" s="419">
        <v>3105134.94</v>
      </c>
      <c r="AF540" s="419">
        <v>33504.37</v>
      </c>
      <c r="AG540" s="967">
        <v>0</v>
      </c>
      <c r="AH540" s="967">
        <v>0</v>
      </c>
    </row>
    <row r="541" spans="1:34" s="52" customFormat="1" ht="13.5" hidden="1" thickBot="1">
      <c r="A541" s="53" t="s">
        <v>244</v>
      </c>
      <c r="B541" s="81">
        <v>1201174.9</v>
      </c>
      <c r="C541" s="82">
        <v>24484.18</v>
      </c>
      <c r="D541" s="81">
        <v>1201174.81</v>
      </c>
      <c r="E541" s="82">
        <v>20271.89</v>
      </c>
      <c r="F541" s="81">
        <v>1201174.9</v>
      </c>
      <c r="G541" s="82">
        <v>20403.56</v>
      </c>
      <c r="H541" s="81">
        <v>1201174.81</v>
      </c>
      <c r="I541" s="82">
        <v>17770.79</v>
      </c>
      <c r="J541" s="81">
        <v>1201174.9</v>
      </c>
      <c r="K541" s="82">
        <v>16323.05</v>
      </c>
      <c r="L541" s="81">
        <v>1201174.81</v>
      </c>
      <c r="M541" s="82">
        <v>13821.77</v>
      </c>
      <c r="N541" s="630">
        <v>7207049.130000001</v>
      </c>
      <c r="O541" s="631">
        <v>113075.24</v>
      </c>
      <c r="P541" s="81">
        <v>1201174.99</v>
      </c>
      <c r="Q541" s="82">
        <v>12242</v>
      </c>
      <c r="R541" s="81">
        <v>1201174.81</v>
      </c>
      <c r="S541" s="82">
        <v>10201.77</v>
      </c>
      <c r="T541" s="81">
        <v>1201174.99</v>
      </c>
      <c r="U541" s="82">
        <v>7898.13</v>
      </c>
      <c r="V541" s="81">
        <v>1201174.81</v>
      </c>
      <c r="W541" s="82">
        <v>6120.99</v>
      </c>
      <c r="X541" s="81">
        <v>1201174.99</v>
      </c>
      <c r="Y541" s="82">
        <v>3949.02</v>
      </c>
      <c r="Z541" s="81">
        <v>1201174.81</v>
      </c>
      <c r="AA541" s="82">
        <v>2040.39</v>
      </c>
      <c r="AB541" s="630">
        <v>14414098.530000003</v>
      </c>
      <c r="AC541" s="631">
        <v>155527.54</v>
      </c>
      <c r="AE541" s="419">
        <v>14414098.530000003</v>
      </c>
      <c r="AF541" s="419">
        <v>155527.54</v>
      </c>
      <c r="AG541" s="967">
        <v>0</v>
      </c>
      <c r="AH541" s="967">
        <v>0</v>
      </c>
    </row>
    <row r="542" spans="1:34" ht="13.5" hidden="1" thickBot="1">
      <c r="A542" s="52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1"/>
      <c r="AC542" s="52"/>
      <c r="AE542" s="419">
        <v>0</v>
      </c>
      <c r="AF542" s="419">
        <v>0</v>
      </c>
      <c r="AG542" s="967">
        <v>0</v>
      </c>
      <c r="AH542" s="967">
        <v>0</v>
      </c>
    </row>
    <row r="543" spans="1:34" s="52" customFormat="1" ht="13.5" hidden="1" thickBot="1">
      <c r="A543" s="24" t="s">
        <v>218</v>
      </c>
      <c r="B543" s="49"/>
      <c r="C543" s="49"/>
      <c r="D543" s="49"/>
      <c r="E543" s="49"/>
      <c r="F543" s="49"/>
      <c r="G543" s="49"/>
      <c r="H543" s="88" t="s">
        <v>256</v>
      </c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88" t="s">
        <v>256</v>
      </c>
      <c r="W543" s="49"/>
      <c r="X543" s="49"/>
      <c r="Y543" s="49"/>
      <c r="Z543" s="49"/>
      <c r="AA543" s="49"/>
      <c r="AB543" s="49"/>
      <c r="AC543" s="48"/>
      <c r="AE543" s="419">
        <v>0</v>
      </c>
      <c r="AF543" s="419">
        <v>0</v>
      </c>
      <c r="AG543" s="967">
        <v>0</v>
      </c>
      <c r="AH543" s="967">
        <v>0</v>
      </c>
    </row>
    <row r="544" spans="1:34" ht="12.75" hidden="1">
      <c r="A544" s="140" t="s">
        <v>254</v>
      </c>
      <c r="B544" s="895">
        <v>56309.17</v>
      </c>
      <c r="C544" s="896">
        <v>34456.87</v>
      </c>
      <c r="D544" s="895">
        <v>56309.17</v>
      </c>
      <c r="E544" s="896">
        <v>30863.15</v>
      </c>
      <c r="F544" s="895">
        <v>56309.17</v>
      </c>
      <c r="G544" s="896">
        <v>33882.98</v>
      </c>
      <c r="H544" s="895">
        <v>56309.17</v>
      </c>
      <c r="I544" s="896">
        <v>32512.29</v>
      </c>
      <c r="J544" s="895">
        <v>56309.17</v>
      </c>
      <c r="K544" s="896">
        <v>33309.09</v>
      </c>
      <c r="L544" s="895">
        <v>56309.17</v>
      </c>
      <c r="M544" s="896">
        <v>31956.91</v>
      </c>
      <c r="N544" s="895">
        <v>337855.02</v>
      </c>
      <c r="O544" s="896">
        <v>196981.29</v>
      </c>
      <c r="P544" s="895">
        <v>56309.17</v>
      </c>
      <c r="Q544" s="896">
        <v>32735.19</v>
      </c>
      <c r="R544" s="895">
        <v>56309.17</v>
      </c>
      <c r="S544" s="896">
        <v>32448.25</v>
      </c>
      <c r="T544" s="895">
        <v>56309.17</v>
      </c>
      <c r="U544" s="896">
        <v>31123.84</v>
      </c>
      <c r="V544" s="895">
        <v>56309.17</v>
      </c>
      <c r="W544" s="896">
        <v>31874.36</v>
      </c>
      <c r="X544" s="895">
        <v>56309.17</v>
      </c>
      <c r="Y544" s="896">
        <v>30568.46</v>
      </c>
      <c r="Z544" s="895">
        <v>56309.17</v>
      </c>
      <c r="AA544" s="896">
        <v>31300.47</v>
      </c>
      <c r="AB544" s="895">
        <v>675710.04</v>
      </c>
      <c r="AC544" s="896">
        <v>387031.86</v>
      </c>
      <c r="AE544" s="419">
        <v>675710.04</v>
      </c>
      <c r="AF544" s="419">
        <v>387031.86</v>
      </c>
      <c r="AG544" s="967">
        <v>0</v>
      </c>
      <c r="AH544" s="967">
        <v>0</v>
      </c>
    </row>
    <row r="545" spans="1:34" ht="12.75" hidden="1">
      <c r="A545" s="553" t="s">
        <v>37</v>
      </c>
      <c r="B545" s="596">
        <v>56309.17</v>
      </c>
      <c r="C545" s="597">
        <v>34456.87</v>
      </c>
      <c r="D545" s="596">
        <v>56309.17</v>
      </c>
      <c r="E545" s="597">
        <v>30863.15</v>
      </c>
      <c r="F545" s="596">
        <v>56309.17</v>
      </c>
      <c r="G545" s="597">
        <v>33882.98</v>
      </c>
      <c r="H545" s="596">
        <v>56309.17</v>
      </c>
      <c r="I545" s="597">
        <v>32512.29</v>
      </c>
      <c r="J545" s="596">
        <v>56309.17</v>
      </c>
      <c r="K545" s="597">
        <v>33309.09</v>
      </c>
      <c r="L545" s="596">
        <v>56309.17</v>
      </c>
      <c r="M545" s="597">
        <v>31956.91</v>
      </c>
      <c r="N545" s="598">
        <v>337855.02</v>
      </c>
      <c r="O545" s="94">
        <v>196981.29</v>
      </c>
      <c r="P545" s="596">
        <v>56309.17</v>
      </c>
      <c r="Q545" s="597">
        <v>32735.19</v>
      </c>
      <c r="R545" s="596">
        <v>56309.17</v>
      </c>
      <c r="S545" s="597">
        <v>32448.25</v>
      </c>
      <c r="T545" s="596">
        <v>56309.17</v>
      </c>
      <c r="U545" s="597">
        <v>31123.84</v>
      </c>
      <c r="V545" s="596">
        <v>56309.17</v>
      </c>
      <c r="W545" s="597">
        <v>31874.36</v>
      </c>
      <c r="X545" s="596">
        <v>56309.17</v>
      </c>
      <c r="Y545" s="597">
        <v>30568.46</v>
      </c>
      <c r="Z545" s="596">
        <v>56309.17</v>
      </c>
      <c r="AA545" s="597">
        <v>31300.47</v>
      </c>
      <c r="AB545" s="598">
        <v>675710.04</v>
      </c>
      <c r="AC545" s="94">
        <v>387031.86</v>
      </c>
      <c r="AE545" s="419">
        <v>675710.04</v>
      </c>
      <c r="AF545" s="419">
        <v>387031.86</v>
      </c>
      <c r="AG545" s="967">
        <v>0</v>
      </c>
      <c r="AH545" s="967">
        <v>0</v>
      </c>
    </row>
    <row r="546" spans="1:34" ht="12.75" hidden="1">
      <c r="A546" s="553" t="s">
        <v>8</v>
      </c>
      <c r="B546" s="596"/>
      <c r="C546" s="597"/>
      <c r="D546" s="596"/>
      <c r="E546" s="597"/>
      <c r="F546" s="596"/>
      <c r="G546" s="597"/>
      <c r="H546" s="596"/>
      <c r="I546" s="597"/>
      <c r="J546" s="596"/>
      <c r="K546" s="597"/>
      <c r="L546" s="596"/>
      <c r="M546" s="597"/>
      <c r="N546" s="598">
        <v>0</v>
      </c>
      <c r="O546" s="94">
        <v>0</v>
      </c>
      <c r="P546" s="596"/>
      <c r="Q546" s="597"/>
      <c r="R546" s="596"/>
      <c r="S546" s="597"/>
      <c r="T546" s="596"/>
      <c r="U546" s="597"/>
      <c r="V546" s="596"/>
      <c r="W546" s="597"/>
      <c r="X546" s="596"/>
      <c r="Y546" s="597"/>
      <c r="Z546" s="596"/>
      <c r="AA546" s="597"/>
      <c r="AB546" s="598">
        <v>0</v>
      </c>
      <c r="AC546" s="94">
        <v>0</v>
      </c>
      <c r="AE546" s="419">
        <v>0</v>
      </c>
      <c r="AF546" s="419">
        <v>0</v>
      </c>
      <c r="AG546" s="967">
        <v>0</v>
      </c>
      <c r="AH546" s="967">
        <v>0</v>
      </c>
    </row>
    <row r="547" spans="1:34" ht="13.5" hidden="1" thickBot="1">
      <c r="A547" s="705" t="s">
        <v>11</v>
      </c>
      <c r="B547" s="604"/>
      <c r="C547" s="605"/>
      <c r="D547" s="604"/>
      <c r="E547" s="605"/>
      <c r="F547" s="604"/>
      <c r="G547" s="605"/>
      <c r="H547" s="604"/>
      <c r="I547" s="605"/>
      <c r="J547" s="604"/>
      <c r="K547" s="605"/>
      <c r="L547" s="604"/>
      <c r="M547" s="605"/>
      <c r="N547" s="606">
        <v>0</v>
      </c>
      <c r="O547" s="607">
        <v>0</v>
      </c>
      <c r="P547" s="604"/>
      <c r="Q547" s="605"/>
      <c r="R547" s="604"/>
      <c r="S547" s="605"/>
      <c r="T547" s="604"/>
      <c r="U547" s="605"/>
      <c r="V547" s="604"/>
      <c r="W547" s="605"/>
      <c r="X547" s="604"/>
      <c r="Y547" s="605"/>
      <c r="Z547" s="604"/>
      <c r="AA547" s="605"/>
      <c r="AB547" s="606">
        <v>0</v>
      </c>
      <c r="AC547" s="607">
        <v>0</v>
      </c>
      <c r="AE547" s="419">
        <v>0</v>
      </c>
      <c r="AF547" s="419">
        <v>0</v>
      </c>
      <c r="AG547" s="967">
        <v>0</v>
      </c>
      <c r="AH547" s="967">
        <v>0</v>
      </c>
    </row>
    <row r="548" spans="1:34" s="52" customFormat="1" ht="13.5" hidden="1" thickBot="1">
      <c r="A548" s="42" t="s">
        <v>245</v>
      </c>
      <c r="B548" s="40">
        <v>56309.17</v>
      </c>
      <c r="C548" s="39">
        <v>34456.87</v>
      </c>
      <c r="D548" s="40">
        <v>56309.17</v>
      </c>
      <c r="E548" s="39">
        <v>30863.15</v>
      </c>
      <c r="F548" s="40">
        <v>56309.17</v>
      </c>
      <c r="G548" s="39">
        <v>33882.98</v>
      </c>
      <c r="H548" s="40">
        <v>56309.17</v>
      </c>
      <c r="I548" s="39">
        <v>32512.29</v>
      </c>
      <c r="J548" s="40">
        <v>56309.17</v>
      </c>
      <c r="K548" s="39">
        <v>33309.09</v>
      </c>
      <c r="L548" s="40">
        <v>56309.17</v>
      </c>
      <c r="M548" s="39">
        <v>31956.91</v>
      </c>
      <c r="N548" s="59">
        <v>337855.02</v>
      </c>
      <c r="O548" s="58">
        <v>196981.29</v>
      </c>
      <c r="P548" s="40">
        <v>56309.17</v>
      </c>
      <c r="Q548" s="39">
        <v>32735.19</v>
      </c>
      <c r="R548" s="40">
        <v>56309.17</v>
      </c>
      <c r="S548" s="39">
        <v>32448.25</v>
      </c>
      <c r="T548" s="40">
        <v>56309.17</v>
      </c>
      <c r="U548" s="39">
        <v>31123.84</v>
      </c>
      <c r="V548" s="40">
        <v>56309.17</v>
      </c>
      <c r="W548" s="39">
        <v>31874.36</v>
      </c>
      <c r="X548" s="40">
        <v>56309.17</v>
      </c>
      <c r="Y548" s="39">
        <v>30568.46</v>
      </c>
      <c r="Z548" s="40">
        <v>56309.17</v>
      </c>
      <c r="AA548" s="39">
        <v>31300.47</v>
      </c>
      <c r="AB548" s="59">
        <v>675710.04</v>
      </c>
      <c r="AC548" s="58">
        <v>387031.86</v>
      </c>
      <c r="AE548" s="419">
        <v>675710.04</v>
      </c>
      <c r="AF548" s="419">
        <v>387031.86</v>
      </c>
      <c r="AG548" s="967">
        <v>0</v>
      </c>
      <c r="AH548" s="967">
        <v>0</v>
      </c>
    </row>
    <row r="549" spans="1:34" ht="16.5" hidden="1" thickBot="1">
      <c r="A549" s="95" t="s">
        <v>217</v>
      </c>
      <c r="B549" s="40">
        <v>1257484.07</v>
      </c>
      <c r="C549" s="39">
        <v>58941.05</v>
      </c>
      <c r="D549" s="40">
        <v>1257483.98</v>
      </c>
      <c r="E549" s="39">
        <v>51135.04</v>
      </c>
      <c r="F549" s="40">
        <v>1257484.07</v>
      </c>
      <c r="G549" s="39">
        <v>54286.54</v>
      </c>
      <c r="H549" s="40">
        <v>1257483.98</v>
      </c>
      <c r="I549" s="39">
        <v>50283.08</v>
      </c>
      <c r="J549" s="40">
        <v>1257484.07</v>
      </c>
      <c r="K549" s="39">
        <v>49632.14</v>
      </c>
      <c r="L549" s="40">
        <v>1257483.98</v>
      </c>
      <c r="M549" s="39">
        <v>45778.68</v>
      </c>
      <c r="N549" s="40">
        <v>7544904.15</v>
      </c>
      <c r="O549" s="39">
        <v>310056.53</v>
      </c>
      <c r="P549" s="40">
        <v>1257484.16</v>
      </c>
      <c r="Q549" s="39">
        <v>44977.19</v>
      </c>
      <c r="R549" s="40">
        <v>1257483.98</v>
      </c>
      <c r="S549" s="39">
        <v>42650.02</v>
      </c>
      <c r="T549" s="40">
        <v>1257484.16</v>
      </c>
      <c r="U549" s="39">
        <v>39021.97</v>
      </c>
      <c r="V549" s="40">
        <v>1257483.98</v>
      </c>
      <c r="W549" s="39">
        <v>37995.35</v>
      </c>
      <c r="X549" s="40">
        <v>1257484.16</v>
      </c>
      <c r="Y549" s="39">
        <v>34517.48</v>
      </c>
      <c r="Z549" s="40">
        <v>1257483.98</v>
      </c>
      <c r="AA549" s="39">
        <v>33340.86</v>
      </c>
      <c r="AB549" s="40">
        <v>15089808.570000002</v>
      </c>
      <c r="AC549" s="39">
        <v>542559.4</v>
      </c>
      <c r="AE549" s="419">
        <v>15089808.570000002</v>
      </c>
      <c r="AF549" s="419">
        <v>542559.4</v>
      </c>
      <c r="AG549" s="967">
        <v>0</v>
      </c>
      <c r="AH549" s="967">
        <v>0</v>
      </c>
    </row>
    <row r="550" spans="31:34" ht="12.75" hidden="1">
      <c r="AE550" s="419">
        <v>0</v>
      </c>
      <c r="AF550" s="419">
        <v>0</v>
      </c>
      <c r="AG550" s="967">
        <v>0</v>
      </c>
      <c r="AH550" s="967">
        <v>0</v>
      </c>
    </row>
    <row r="551" spans="31:34" ht="12.75" hidden="1">
      <c r="AE551" s="419">
        <v>0</v>
      </c>
      <c r="AF551" s="419">
        <v>0</v>
      </c>
      <c r="AG551" s="967">
        <v>0</v>
      </c>
      <c r="AH551" s="967">
        <v>0</v>
      </c>
    </row>
    <row r="552" spans="1:34" ht="25.5" hidden="1" thickBot="1">
      <c r="A552" s="33"/>
      <c r="B552" s="33"/>
      <c r="C552" s="33"/>
      <c r="D552" s="33"/>
      <c r="E552" s="33"/>
      <c r="F552" s="33"/>
      <c r="G552" s="33"/>
      <c r="H552" s="34" t="s">
        <v>440</v>
      </c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4" t="s">
        <v>440</v>
      </c>
      <c r="W552" s="33"/>
      <c r="X552" s="33"/>
      <c r="Y552" s="33"/>
      <c r="Z552" s="33"/>
      <c r="AA552" s="33"/>
      <c r="AB552" s="1047"/>
      <c r="AC552" s="1047"/>
      <c r="AD552" s="28" t="s">
        <v>440</v>
      </c>
      <c r="AE552" s="419">
        <v>0</v>
      </c>
      <c r="AF552" s="419">
        <v>0</v>
      </c>
      <c r="AG552" s="967">
        <v>0</v>
      </c>
      <c r="AH552" s="967">
        <v>0</v>
      </c>
    </row>
    <row r="553" spans="1:34" s="52" customFormat="1" ht="13.5" hidden="1" thickBot="1">
      <c r="A553" s="24" t="s">
        <v>218</v>
      </c>
      <c r="B553" s="49"/>
      <c r="C553" s="49"/>
      <c r="D553" s="49"/>
      <c r="E553" s="49"/>
      <c r="F553" s="49"/>
      <c r="G553" s="49"/>
      <c r="H553" s="88" t="s">
        <v>256</v>
      </c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88" t="s">
        <v>256</v>
      </c>
      <c r="W553" s="49"/>
      <c r="X553" s="49"/>
      <c r="Y553" s="49"/>
      <c r="Z553" s="49"/>
      <c r="AA553" s="49"/>
      <c r="AB553" s="49"/>
      <c r="AC553" s="48"/>
      <c r="AE553" s="419">
        <v>0</v>
      </c>
      <c r="AF553" s="419">
        <v>0</v>
      </c>
      <c r="AG553" s="967">
        <v>0</v>
      </c>
      <c r="AH553" s="967">
        <v>0</v>
      </c>
    </row>
    <row r="554" spans="1:34" ht="12.75" hidden="1">
      <c r="A554" s="140" t="s">
        <v>254</v>
      </c>
      <c r="B554" s="895">
        <v>56309.17</v>
      </c>
      <c r="C554" s="896">
        <v>31013.52</v>
      </c>
      <c r="D554" s="895">
        <v>56309.17</v>
      </c>
      <c r="E554" s="896">
        <v>27753.04</v>
      </c>
      <c r="F554" s="895">
        <v>56309.17</v>
      </c>
      <c r="G554" s="896">
        <v>30439.63</v>
      </c>
      <c r="H554" s="895">
        <v>56309.17</v>
      </c>
      <c r="I554" s="896">
        <v>29180.02</v>
      </c>
      <c r="J554" s="895">
        <v>56309.17</v>
      </c>
      <c r="K554" s="896">
        <v>29865.74</v>
      </c>
      <c r="L554" s="895">
        <v>56309.17</v>
      </c>
      <c r="M554" s="896">
        <v>28624.64</v>
      </c>
      <c r="N554" s="895">
        <v>337855.02</v>
      </c>
      <c r="O554" s="896">
        <v>176876.59</v>
      </c>
      <c r="P554" s="895">
        <v>56309.17</v>
      </c>
      <c r="Q554" s="896">
        <v>29291.85</v>
      </c>
      <c r="R554" s="895">
        <v>56309.17</v>
      </c>
      <c r="S554" s="896">
        <v>29004.9</v>
      </c>
      <c r="T554" s="895">
        <v>56309.17</v>
      </c>
      <c r="U554" s="896">
        <v>27791.57</v>
      </c>
      <c r="V554" s="895">
        <v>56309.17</v>
      </c>
      <c r="W554" s="896">
        <v>28431.01</v>
      </c>
      <c r="X554" s="895">
        <v>56309.17</v>
      </c>
      <c r="Y554" s="896">
        <v>27236.2</v>
      </c>
      <c r="Z554" s="895">
        <v>56309.17</v>
      </c>
      <c r="AA554" s="896">
        <v>27857.12</v>
      </c>
      <c r="AB554" s="895">
        <v>675710.04</v>
      </c>
      <c r="AC554" s="896">
        <v>346489.24</v>
      </c>
      <c r="AE554" s="419">
        <v>675710.04</v>
      </c>
      <c r="AF554" s="419">
        <v>346489.24</v>
      </c>
      <c r="AG554" s="967">
        <v>0</v>
      </c>
      <c r="AH554" s="967">
        <v>0</v>
      </c>
    </row>
    <row r="555" spans="1:34" ht="12.75" hidden="1">
      <c r="A555" s="553" t="s">
        <v>37</v>
      </c>
      <c r="B555" s="596">
        <v>56309.17</v>
      </c>
      <c r="C555" s="597">
        <v>31013.52</v>
      </c>
      <c r="D555" s="596">
        <v>56309.17</v>
      </c>
      <c r="E555" s="597">
        <v>27753.04</v>
      </c>
      <c r="F555" s="596">
        <v>56309.17</v>
      </c>
      <c r="G555" s="597">
        <v>30439.63</v>
      </c>
      <c r="H555" s="596">
        <v>56309.17</v>
      </c>
      <c r="I555" s="597">
        <v>29180.02</v>
      </c>
      <c r="J555" s="596">
        <v>56309.17</v>
      </c>
      <c r="K555" s="597">
        <v>29865.74</v>
      </c>
      <c r="L555" s="596">
        <v>56309.17</v>
      </c>
      <c r="M555" s="597">
        <v>28624.64</v>
      </c>
      <c r="N555" s="598">
        <v>337855.02</v>
      </c>
      <c r="O555" s="94">
        <v>176876.59</v>
      </c>
      <c r="P555" s="596">
        <v>56309.17</v>
      </c>
      <c r="Q555" s="597">
        <v>29291.85</v>
      </c>
      <c r="R555" s="596">
        <v>56309.17</v>
      </c>
      <c r="S555" s="597">
        <v>29004.9</v>
      </c>
      <c r="T555" s="596">
        <v>56309.17</v>
      </c>
      <c r="U555" s="597">
        <v>27791.57</v>
      </c>
      <c r="V555" s="596">
        <v>56309.17</v>
      </c>
      <c r="W555" s="597">
        <v>28431.01</v>
      </c>
      <c r="X555" s="596">
        <v>56309.17</v>
      </c>
      <c r="Y555" s="597">
        <v>27236.2</v>
      </c>
      <c r="Z555" s="596">
        <v>56309.17</v>
      </c>
      <c r="AA555" s="597">
        <v>27857.12</v>
      </c>
      <c r="AB555" s="598">
        <v>675710.04</v>
      </c>
      <c r="AC555" s="94">
        <v>346489.24</v>
      </c>
      <c r="AE555" s="419">
        <v>675710.04</v>
      </c>
      <c r="AF555" s="419">
        <v>346489.24</v>
      </c>
      <c r="AG555" s="967">
        <v>0</v>
      </c>
      <c r="AH555" s="967">
        <v>0</v>
      </c>
    </row>
    <row r="556" spans="1:34" ht="12.75" hidden="1">
      <c r="A556" s="553" t="s">
        <v>8</v>
      </c>
      <c r="B556" s="596"/>
      <c r="C556" s="597"/>
      <c r="D556" s="596"/>
      <c r="E556" s="597"/>
      <c r="F556" s="596"/>
      <c r="G556" s="597"/>
      <c r="H556" s="596"/>
      <c r="I556" s="597"/>
      <c r="J556" s="596"/>
      <c r="K556" s="597"/>
      <c r="L556" s="596"/>
      <c r="M556" s="597"/>
      <c r="N556" s="598">
        <v>0</v>
      </c>
      <c r="O556" s="94">
        <v>0</v>
      </c>
      <c r="P556" s="596"/>
      <c r="Q556" s="597"/>
      <c r="R556" s="596"/>
      <c r="S556" s="597"/>
      <c r="T556" s="596"/>
      <c r="U556" s="597"/>
      <c r="V556" s="596"/>
      <c r="W556" s="597"/>
      <c r="X556" s="596"/>
      <c r="Y556" s="597"/>
      <c r="Z556" s="596"/>
      <c r="AA556" s="597"/>
      <c r="AB556" s="598">
        <v>0</v>
      </c>
      <c r="AC556" s="94">
        <v>0</v>
      </c>
      <c r="AE556" s="419">
        <v>0</v>
      </c>
      <c r="AF556" s="419">
        <v>0</v>
      </c>
      <c r="AG556" s="967">
        <v>0</v>
      </c>
      <c r="AH556" s="967">
        <v>0</v>
      </c>
    </row>
    <row r="557" spans="1:34" ht="13.5" hidden="1" thickBot="1">
      <c r="A557" s="705" t="s">
        <v>11</v>
      </c>
      <c r="B557" s="604"/>
      <c r="C557" s="605"/>
      <c r="D557" s="604"/>
      <c r="E557" s="605"/>
      <c r="F557" s="604"/>
      <c r="G557" s="605"/>
      <c r="H557" s="604"/>
      <c r="I557" s="605"/>
      <c r="J557" s="604"/>
      <c r="K557" s="605"/>
      <c r="L557" s="604"/>
      <c r="M557" s="605"/>
      <c r="N557" s="606">
        <v>0</v>
      </c>
      <c r="O557" s="607">
        <v>0</v>
      </c>
      <c r="P557" s="604"/>
      <c r="Q557" s="605"/>
      <c r="R557" s="604"/>
      <c r="S557" s="605"/>
      <c r="T557" s="604"/>
      <c r="U557" s="605"/>
      <c r="V557" s="604"/>
      <c r="W557" s="605"/>
      <c r="X557" s="604"/>
      <c r="Y557" s="605"/>
      <c r="Z557" s="604"/>
      <c r="AA557" s="605"/>
      <c r="AB557" s="606">
        <v>0</v>
      </c>
      <c r="AC557" s="607">
        <v>0</v>
      </c>
      <c r="AE557" s="419">
        <v>0</v>
      </c>
      <c r="AF557" s="419">
        <v>0</v>
      </c>
      <c r="AG557" s="967">
        <v>0</v>
      </c>
      <c r="AH557" s="967">
        <v>0</v>
      </c>
    </row>
    <row r="558" spans="1:34" s="52" customFormat="1" ht="13.5" hidden="1" thickBot="1">
      <c r="A558" s="42" t="s">
        <v>245</v>
      </c>
      <c r="B558" s="40">
        <v>56309.17</v>
      </c>
      <c r="C558" s="39">
        <v>31013.52</v>
      </c>
      <c r="D558" s="40">
        <v>56309.17</v>
      </c>
      <c r="E558" s="39">
        <v>27753.04</v>
      </c>
      <c r="F558" s="40">
        <v>56309.17</v>
      </c>
      <c r="G558" s="39">
        <v>30439.63</v>
      </c>
      <c r="H558" s="40">
        <v>56309.17</v>
      </c>
      <c r="I558" s="39">
        <v>29180.02</v>
      </c>
      <c r="J558" s="40">
        <v>56309.17</v>
      </c>
      <c r="K558" s="39">
        <v>29865.74</v>
      </c>
      <c r="L558" s="40">
        <v>56309.17</v>
      </c>
      <c r="M558" s="39">
        <v>28624.64</v>
      </c>
      <c r="N558" s="59">
        <v>337855.02</v>
      </c>
      <c r="O558" s="58">
        <v>176876.59</v>
      </c>
      <c r="P558" s="40">
        <v>56309.17</v>
      </c>
      <c r="Q558" s="39">
        <v>29291.85</v>
      </c>
      <c r="R558" s="40">
        <v>56309.17</v>
      </c>
      <c r="S558" s="39">
        <v>29004.9</v>
      </c>
      <c r="T558" s="40">
        <v>56309.17</v>
      </c>
      <c r="U558" s="39">
        <v>27791.57</v>
      </c>
      <c r="V558" s="40">
        <v>56309.17</v>
      </c>
      <c r="W558" s="39">
        <v>28431.01</v>
      </c>
      <c r="X558" s="40">
        <v>56309.17</v>
      </c>
      <c r="Y558" s="39">
        <v>27236.2</v>
      </c>
      <c r="Z558" s="40">
        <v>56309.17</v>
      </c>
      <c r="AA558" s="39">
        <v>27857.12</v>
      </c>
      <c r="AB558" s="59">
        <v>675710.04</v>
      </c>
      <c r="AC558" s="58">
        <v>346489.24</v>
      </c>
      <c r="AE558" s="419">
        <v>675710.04</v>
      </c>
      <c r="AF558" s="419">
        <v>346489.24</v>
      </c>
      <c r="AG558" s="967">
        <v>0</v>
      </c>
      <c r="AH558" s="967">
        <v>0</v>
      </c>
    </row>
    <row r="559" spans="31:34" ht="12.75" hidden="1">
      <c r="AE559" s="419">
        <v>0</v>
      </c>
      <c r="AF559" s="419">
        <v>0</v>
      </c>
      <c r="AG559" s="967">
        <v>0</v>
      </c>
      <c r="AH559" s="967">
        <v>0</v>
      </c>
    </row>
    <row r="560" spans="31:34" ht="12.75" hidden="1">
      <c r="AE560" s="419">
        <v>0</v>
      </c>
      <c r="AF560" s="419">
        <v>0</v>
      </c>
      <c r="AG560" s="967">
        <v>0</v>
      </c>
      <c r="AH560" s="967">
        <v>0</v>
      </c>
    </row>
    <row r="561" spans="1:34" ht="25.5" hidden="1" thickBot="1">
      <c r="A561" s="33"/>
      <c r="B561" s="33"/>
      <c r="C561" s="33"/>
      <c r="D561" s="33"/>
      <c r="E561" s="33"/>
      <c r="F561" s="33"/>
      <c r="G561" s="33"/>
      <c r="H561" s="34" t="s">
        <v>441</v>
      </c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4" t="s">
        <v>441</v>
      </c>
      <c r="W561" s="33"/>
      <c r="X561" s="33"/>
      <c r="Y561" s="33"/>
      <c r="Z561" s="33"/>
      <c r="AA561" s="33"/>
      <c r="AB561" s="1047"/>
      <c r="AC561" s="1047"/>
      <c r="AD561" s="28" t="s">
        <v>441</v>
      </c>
      <c r="AE561" s="419">
        <v>0</v>
      </c>
      <c r="AF561" s="419">
        <v>0</v>
      </c>
      <c r="AG561" s="967">
        <v>0</v>
      </c>
      <c r="AH561" s="967">
        <v>0</v>
      </c>
    </row>
    <row r="562" spans="1:34" s="52" customFormat="1" ht="13.5" hidden="1" thickBot="1">
      <c r="A562" s="24" t="s">
        <v>218</v>
      </c>
      <c r="B562" s="49"/>
      <c r="C562" s="49"/>
      <c r="D562" s="49"/>
      <c r="E562" s="49"/>
      <c r="F562" s="49"/>
      <c r="G562" s="49"/>
      <c r="H562" s="88" t="s">
        <v>256</v>
      </c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88" t="s">
        <v>256</v>
      </c>
      <c r="W562" s="49"/>
      <c r="X562" s="49"/>
      <c r="Y562" s="49"/>
      <c r="Z562" s="49"/>
      <c r="AA562" s="49"/>
      <c r="AB562" s="49"/>
      <c r="AC562" s="48"/>
      <c r="AE562" s="419">
        <v>0</v>
      </c>
      <c r="AF562" s="419">
        <v>0</v>
      </c>
      <c r="AG562" s="967">
        <v>0</v>
      </c>
      <c r="AH562" s="967">
        <v>0</v>
      </c>
    </row>
    <row r="563" spans="1:34" ht="12.75" hidden="1">
      <c r="A563" s="140" t="s">
        <v>254</v>
      </c>
      <c r="B563" s="895">
        <v>56309.17</v>
      </c>
      <c r="C563" s="896">
        <v>27570.18</v>
      </c>
      <c r="D563" s="895">
        <v>56309.17</v>
      </c>
      <c r="E563" s="896">
        <v>24642.92</v>
      </c>
      <c r="F563" s="895">
        <v>56309.17</v>
      </c>
      <c r="G563" s="896">
        <v>26996.29</v>
      </c>
      <c r="H563" s="895">
        <v>56309.17</v>
      </c>
      <c r="I563" s="896">
        <v>25847.75</v>
      </c>
      <c r="J563" s="895">
        <v>56309.17</v>
      </c>
      <c r="K563" s="896">
        <v>26422.4</v>
      </c>
      <c r="L563" s="895">
        <v>56309.17</v>
      </c>
      <c r="M563" s="896">
        <v>25292.37</v>
      </c>
      <c r="N563" s="895">
        <v>337855.02</v>
      </c>
      <c r="O563" s="896">
        <v>156771.91</v>
      </c>
      <c r="P563" s="895">
        <v>56309.17</v>
      </c>
      <c r="Q563" s="896">
        <v>25848.51</v>
      </c>
      <c r="R563" s="895">
        <v>56309.17</v>
      </c>
      <c r="S563" s="896">
        <v>25561.56</v>
      </c>
      <c r="T563" s="895">
        <v>56309.17</v>
      </c>
      <c r="U563" s="896">
        <v>24459.31</v>
      </c>
      <c r="V563" s="895">
        <v>56309.17</v>
      </c>
      <c r="W563" s="896">
        <v>24987.67</v>
      </c>
      <c r="X563" s="895">
        <v>56309.17</v>
      </c>
      <c r="Y563" s="896">
        <v>23903.93</v>
      </c>
      <c r="Z563" s="895">
        <v>56309.17</v>
      </c>
      <c r="AA563" s="896">
        <v>24413.78</v>
      </c>
      <c r="AB563" s="895">
        <v>675710.04</v>
      </c>
      <c r="AC563" s="896">
        <v>305946.67</v>
      </c>
      <c r="AE563" s="419">
        <v>675710.04</v>
      </c>
      <c r="AF563" s="419">
        <v>305946.67</v>
      </c>
      <c r="AG563" s="967">
        <v>0</v>
      </c>
      <c r="AH563" s="967">
        <v>0</v>
      </c>
    </row>
    <row r="564" spans="1:34" ht="12.75" hidden="1">
      <c r="A564" s="553" t="s">
        <v>37</v>
      </c>
      <c r="B564" s="596">
        <v>56309.17</v>
      </c>
      <c r="C564" s="597">
        <v>27570.18</v>
      </c>
      <c r="D564" s="596">
        <v>56309.17</v>
      </c>
      <c r="E564" s="597">
        <v>24642.92</v>
      </c>
      <c r="F564" s="596">
        <v>56309.17</v>
      </c>
      <c r="G564" s="597">
        <v>26996.29</v>
      </c>
      <c r="H564" s="596">
        <v>56309.17</v>
      </c>
      <c r="I564" s="597">
        <v>25847.75</v>
      </c>
      <c r="J564" s="596">
        <v>56309.17</v>
      </c>
      <c r="K564" s="597">
        <v>26422.4</v>
      </c>
      <c r="L564" s="596">
        <v>56309.17</v>
      </c>
      <c r="M564" s="597">
        <v>25292.37</v>
      </c>
      <c r="N564" s="598">
        <v>337855.02</v>
      </c>
      <c r="O564" s="94">
        <v>156771.91</v>
      </c>
      <c r="P564" s="596">
        <v>56309.17</v>
      </c>
      <c r="Q564" s="597">
        <v>25848.51</v>
      </c>
      <c r="R564" s="596">
        <v>56309.17</v>
      </c>
      <c r="S564" s="597">
        <v>25561.56</v>
      </c>
      <c r="T564" s="596">
        <v>56309.17</v>
      </c>
      <c r="U564" s="597">
        <v>24459.31</v>
      </c>
      <c r="V564" s="596">
        <v>56309.17</v>
      </c>
      <c r="W564" s="597">
        <v>24987.67</v>
      </c>
      <c r="X564" s="596">
        <v>56309.17</v>
      </c>
      <c r="Y564" s="597">
        <v>23903.93</v>
      </c>
      <c r="Z564" s="596">
        <v>56309.17</v>
      </c>
      <c r="AA564" s="597">
        <v>24413.78</v>
      </c>
      <c r="AB564" s="598">
        <v>675710.04</v>
      </c>
      <c r="AC564" s="94">
        <v>305946.67</v>
      </c>
      <c r="AE564" s="419">
        <v>675710.04</v>
      </c>
      <c r="AF564" s="419">
        <v>305946.67</v>
      </c>
      <c r="AG564" s="967">
        <v>0</v>
      </c>
      <c r="AH564" s="967">
        <v>0</v>
      </c>
    </row>
    <row r="565" spans="1:34" ht="12.75" hidden="1">
      <c r="A565" s="553" t="s">
        <v>8</v>
      </c>
      <c r="B565" s="596"/>
      <c r="C565" s="597"/>
      <c r="D565" s="596"/>
      <c r="E565" s="597"/>
      <c r="F565" s="596"/>
      <c r="G565" s="597"/>
      <c r="H565" s="596"/>
      <c r="I565" s="597"/>
      <c r="J565" s="596"/>
      <c r="K565" s="597"/>
      <c r="L565" s="596"/>
      <c r="M565" s="597"/>
      <c r="N565" s="598">
        <v>0</v>
      </c>
      <c r="O565" s="94">
        <v>0</v>
      </c>
      <c r="P565" s="596"/>
      <c r="Q565" s="597"/>
      <c r="R565" s="596"/>
      <c r="S565" s="597"/>
      <c r="T565" s="596"/>
      <c r="U565" s="597"/>
      <c r="V565" s="596"/>
      <c r="W565" s="597"/>
      <c r="X565" s="596"/>
      <c r="Y565" s="597"/>
      <c r="Z565" s="596"/>
      <c r="AA565" s="597"/>
      <c r="AB565" s="598">
        <v>0</v>
      </c>
      <c r="AC565" s="94">
        <v>0</v>
      </c>
      <c r="AE565" s="419">
        <v>0</v>
      </c>
      <c r="AF565" s="419">
        <v>0</v>
      </c>
      <c r="AG565" s="967">
        <v>0</v>
      </c>
      <c r="AH565" s="967">
        <v>0</v>
      </c>
    </row>
    <row r="566" spans="1:34" ht="13.5" hidden="1" thickBot="1">
      <c r="A566" s="705" t="s">
        <v>11</v>
      </c>
      <c r="B566" s="604"/>
      <c r="C566" s="605"/>
      <c r="D566" s="604"/>
      <c r="E566" s="605"/>
      <c r="F566" s="604"/>
      <c r="G566" s="605"/>
      <c r="H566" s="604"/>
      <c r="I566" s="605"/>
      <c r="J566" s="604"/>
      <c r="K566" s="605"/>
      <c r="L566" s="604"/>
      <c r="M566" s="605"/>
      <c r="N566" s="606">
        <v>0</v>
      </c>
      <c r="O566" s="607">
        <v>0</v>
      </c>
      <c r="P566" s="604"/>
      <c r="Q566" s="605"/>
      <c r="R566" s="604"/>
      <c r="S566" s="605"/>
      <c r="T566" s="604"/>
      <c r="U566" s="605"/>
      <c r="V566" s="604"/>
      <c r="W566" s="605"/>
      <c r="X566" s="604"/>
      <c r="Y566" s="605"/>
      <c r="Z566" s="604"/>
      <c r="AA566" s="605"/>
      <c r="AB566" s="606">
        <v>0</v>
      </c>
      <c r="AC566" s="607">
        <v>0</v>
      </c>
      <c r="AE566" s="419">
        <v>0</v>
      </c>
      <c r="AF566" s="419">
        <v>0</v>
      </c>
      <c r="AG566" s="967">
        <v>0</v>
      </c>
      <c r="AH566" s="967">
        <v>0</v>
      </c>
    </row>
    <row r="567" spans="1:34" s="52" customFormat="1" ht="13.5" hidden="1" thickBot="1">
      <c r="A567" s="42" t="s">
        <v>245</v>
      </c>
      <c r="B567" s="40">
        <v>56309.17</v>
      </c>
      <c r="C567" s="39">
        <v>27570.18</v>
      </c>
      <c r="D567" s="40">
        <v>56309.17</v>
      </c>
      <c r="E567" s="39">
        <v>24642.92</v>
      </c>
      <c r="F567" s="40">
        <v>56309.17</v>
      </c>
      <c r="G567" s="39">
        <v>26996.29</v>
      </c>
      <c r="H567" s="40">
        <v>56309.17</v>
      </c>
      <c r="I567" s="39">
        <v>25847.75</v>
      </c>
      <c r="J567" s="40">
        <v>56309.17</v>
      </c>
      <c r="K567" s="39">
        <v>26422.4</v>
      </c>
      <c r="L567" s="40">
        <v>56309.17</v>
      </c>
      <c r="M567" s="39">
        <v>25292.37</v>
      </c>
      <c r="N567" s="59">
        <v>337855.02</v>
      </c>
      <c r="O567" s="58">
        <v>156771.91</v>
      </c>
      <c r="P567" s="40">
        <v>56309.17</v>
      </c>
      <c r="Q567" s="39">
        <v>25848.51</v>
      </c>
      <c r="R567" s="40">
        <v>56309.17</v>
      </c>
      <c r="S567" s="39">
        <v>25561.56</v>
      </c>
      <c r="T567" s="40">
        <v>56309.17</v>
      </c>
      <c r="U567" s="39">
        <v>24459.31</v>
      </c>
      <c r="V567" s="40">
        <v>56309.17</v>
      </c>
      <c r="W567" s="39">
        <v>24987.67</v>
      </c>
      <c r="X567" s="40">
        <v>56309.17</v>
      </c>
      <c r="Y567" s="39">
        <v>23903.93</v>
      </c>
      <c r="Z567" s="40">
        <v>56309.17</v>
      </c>
      <c r="AA567" s="39">
        <v>24413.78</v>
      </c>
      <c r="AB567" s="59">
        <v>675710.04</v>
      </c>
      <c r="AC567" s="58">
        <v>305946.67</v>
      </c>
      <c r="AE567" s="419">
        <v>675710.04</v>
      </c>
      <c r="AF567" s="419">
        <v>305946.67</v>
      </c>
      <c r="AG567" s="967">
        <v>0</v>
      </c>
      <c r="AH567" s="967">
        <v>0</v>
      </c>
    </row>
    <row r="568" spans="31:34" ht="12.75" hidden="1">
      <c r="AE568" s="419">
        <v>0</v>
      </c>
      <c r="AF568" s="419">
        <v>0</v>
      </c>
      <c r="AG568" s="967">
        <v>0</v>
      </c>
      <c r="AH568" s="967">
        <v>0</v>
      </c>
    </row>
    <row r="569" spans="31:34" ht="12.75" hidden="1">
      <c r="AE569" s="419">
        <v>0</v>
      </c>
      <c r="AF569" s="419">
        <v>0</v>
      </c>
      <c r="AG569" s="967">
        <v>0</v>
      </c>
      <c r="AH569" s="967">
        <v>0</v>
      </c>
    </row>
    <row r="570" spans="1:34" ht="25.5" hidden="1" thickBot="1">
      <c r="A570" s="33"/>
      <c r="B570" s="33"/>
      <c r="C570" s="33"/>
      <c r="D570" s="33"/>
      <c r="E570" s="33"/>
      <c r="F570" s="33"/>
      <c r="G570" s="33"/>
      <c r="H570" s="34" t="s">
        <v>442</v>
      </c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4" t="s">
        <v>442</v>
      </c>
      <c r="W570" s="33"/>
      <c r="X570" s="33"/>
      <c r="Y570" s="33"/>
      <c r="Z570" s="33"/>
      <c r="AA570" s="33"/>
      <c r="AB570" s="1047"/>
      <c r="AC570" s="1047"/>
      <c r="AD570" s="28" t="s">
        <v>442</v>
      </c>
      <c r="AE570" s="419">
        <v>0</v>
      </c>
      <c r="AF570" s="419">
        <v>0</v>
      </c>
      <c r="AG570" s="967">
        <v>0</v>
      </c>
      <c r="AH570" s="967">
        <v>0</v>
      </c>
    </row>
    <row r="571" spans="1:34" s="52" customFormat="1" ht="13.5" hidden="1" thickBot="1">
      <c r="A571" s="24" t="s">
        <v>218</v>
      </c>
      <c r="B571" s="49"/>
      <c r="C571" s="49"/>
      <c r="D571" s="49"/>
      <c r="E571" s="49"/>
      <c r="F571" s="49"/>
      <c r="G571" s="49"/>
      <c r="H571" s="88" t="s">
        <v>256</v>
      </c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88" t="s">
        <v>256</v>
      </c>
      <c r="W571" s="49"/>
      <c r="X571" s="49"/>
      <c r="Y571" s="49"/>
      <c r="Z571" s="49"/>
      <c r="AA571" s="49"/>
      <c r="AB571" s="49"/>
      <c r="AC571" s="48"/>
      <c r="AE571" s="419">
        <v>0</v>
      </c>
      <c r="AF571" s="419">
        <v>0</v>
      </c>
      <c r="AG571" s="967">
        <v>0</v>
      </c>
      <c r="AH571" s="967">
        <v>0</v>
      </c>
    </row>
    <row r="572" spans="1:34" ht="12.75" hidden="1">
      <c r="A572" s="140" t="s">
        <v>254</v>
      </c>
      <c r="B572" s="44">
        <v>56309.17</v>
      </c>
      <c r="C572" s="43">
        <v>24126.83</v>
      </c>
      <c r="D572" s="44">
        <v>56309.17</v>
      </c>
      <c r="E572" s="43">
        <v>22301.83</v>
      </c>
      <c r="F572" s="44">
        <v>56309.17</v>
      </c>
      <c r="G572" s="43">
        <v>23552.94</v>
      </c>
      <c r="H572" s="44">
        <v>56309.17</v>
      </c>
      <c r="I572" s="43">
        <v>22515.48</v>
      </c>
      <c r="J572" s="44">
        <v>56309.17</v>
      </c>
      <c r="K572" s="43">
        <v>22979.05</v>
      </c>
      <c r="L572" s="44">
        <v>56309.17</v>
      </c>
      <c r="M572" s="43">
        <v>21960.1</v>
      </c>
      <c r="N572" s="44">
        <v>337855.02</v>
      </c>
      <c r="O572" s="43">
        <v>137436.23</v>
      </c>
      <c r="P572" s="44">
        <v>56309.17</v>
      </c>
      <c r="Q572" s="43">
        <v>22405.16</v>
      </c>
      <c r="R572" s="44">
        <v>56309.17</v>
      </c>
      <c r="S572" s="43">
        <v>22118.22</v>
      </c>
      <c r="T572" s="44">
        <v>56309.17</v>
      </c>
      <c r="U572" s="43">
        <v>21127.04</v>
      </c>
      <c r="V572" s="44">
        <v>56309.17</v>
      </c>
      <c r="W572" s="43">
        <v>21544.33</v>
      </c>
      <c r="X572" s="44">
        <v>56309.17</v>
      </c>
      <c r="Y572" s="43">
        <v>20571.66</v>
      </c>
      <c r="Z572" s="44">
        <v>56309.17</v>
      </c>
      <c r="AA572" s="43">
        <v>20970.43</v>
      </c>
      <c r="AB572" s="44">
        <v>675710.04</v>
      </c>
      <c r="AC572" s="43">
        <v>266173.07</v>
      </c>
      <c r="AE572" s="419">
        <v>675710.04</v>
      </c>
      <c r="AF572" s="419">
        <v>266173.07</v>
      </c>
      <c r="AG572" s="967">
        <v>0</v>
      </c>
      <c r="AH572" s="967">
        <v>0</v>
      </c>
    </row>
    <row r="573" spans="1:34" ht="12.75" hidden="1">
      <c r="A573" s="739" t="s">
        <v>37</v>
      </c>
      <c r="B573" s="596">
        <v>56309.17</v>
      </c>
      <c r="C573" s="597">
        <v>24126.83</v>
      </c>
      <c r="D573" s="596">
        <v>56309.17</v>
      </c>
      <c r="E573" s="597">
        <v>22301.83</v>
      </c>
      <c r="F573" s="596">
        <v>56309.17</v>
      </c>
      <c r="G573" s="597">
        <v>23552.94</v>
      </c>
      <c r="H573" s="596">
        <v>56309.17</v>
      </c>
      <c r="I573" s="597">
        <v>22515.48</v>
      </c>
      <c r="J573" s="596">
        <v>56309.17</v>
      </c>
      <c r="K573" s="597">
        <v>22979.05</v>
      </c>
      <c r="L573" s="596">
        <v>56309.17</v>
      </c>
      <c r="M573" s="597">
        <v>21960.1</v>
      </c>
      <c r="N573" s="598">
        <v>337855.02</v>
      </c>
      <c r="O573" s="94">
        <v>137436.23</v>
      </c>
      <c r="P573" s="596">
        <v>56309.17</v>
      </c>
      <c r="Q573" s="597">
        <v>22405.16</v>
      </c>
      <c r="R573" s="596">
        <v>56309.17</v>
      </c>
      <c r="S573" s="597">
        <v>22118.22</v>
      </c>
      <c r="T573" s="596">
        <v>56309.17</v>
      </c>
      <c r="U573" s="597">
        <v>21127.04</v>
      </c>
      <c r="V573" s="596">
        <v>56309.17</v>
      </c>
      <c r="W573" s="597">
        <v>21544.33</v>
      </c>
      <c r="X573" s="596">
        <v>56309.17</v>
      </c>
      <c r="Y573" s="597">
        <v>20571.66</v>
      </c>
      <c r="Z573" s="596">
        <v>56309.17</v>
      </c>
      <c r="AA573" s="597">
        <v>20970.43</v>
      </c>
      <c r="AB573" s="598">
        <v>675710.04</v>
      </c>
      <c r="AC573" s="94">
        <v>266173.07</v>
      </c>
      <c r="AE573" s="419">
        <v>675710.04</v>
      </c>
      <c r="AF573" s="419">
        <v>266173.07</v>
      </c>
      <c r="AG573" s="967">
        <v>0</v>
      </c>
      <c r="AH573" s="967">
        <v>0</v>
      </c>
    </row>
    <row r="574" spans="1:34" ht="12.75" hidden="1">
      <c r="A574" s="739" t="s">
        <v>8</v>
      </c>
      <c r="B574" s="596"/>
      <c r="C574" s="597"/>
      <c r="D574" s="596"/>
      <c r="E574" s="597"/>
      <c r="F574" s="596"/>
      <c r="G574" s="597"/>
      <c r="H574" s="596"/>
      <c r="I574" s="597"/>
      <c r="J574" s="596"/>
      <c r="K574" s="597"/>
      <c r="L574" s="596"/>
      <c r="M574" s="597"/>
      <c r="N574" s="598">
        <v>0</v>
      </c>
      <c r="O574" s="94">
        <v>0</v>
      </c>
      <c r="P574" s="596"/>
      <c r="Q574" s="597"/>
      <c r="R574" s="596"/>
      <c r="S574" s="597"/>
      <c r="T574" s="596"/>
      <c r="U574" s="597"/>
      <c r="V574" s="596"/>
      <c r="W574" s="597"/>
      <c r="X574" s="596"/>
      <c r="Y574" s="597"/>
      <c r="Z574" s="596"/>
      <c r="AA574" s="597"/>
      <c r="AB574" s="598">
        <v>0</v>
      </c>
      <c r="AC574" s="94">
        <v>0</v>
      </c>
      <c r="AE574" s="419">
        <v>0</v>
      </c>
      <c r="AF574" s="419">
        <v>0</v>
      </c>
      <c r="AG574" s="967">
        <v>0</v>
      </c>
      <c r="AH574" s="967">
        <v>0</v>
      </c>
    </row>
    <row r="575" spans="1:34" ht="13.5" hidden="1" thickBot="1">
      <c r="A575" s="946" t="s">
        <v>11</v>
      </c>
      <c r="B575" s="604"/>
      <c r="C575" s="605"/>
      <c r="D575" s="604"/>
      <c r="E575" s="605"/>
      <c r="F575" s="604"/>
      <c r="G575" s="605"/>
      <c r="H575" s="604"/>
      <c r="I575" s="605"/>
      <c r="J575" s="604"/>
      <c r="K575" s="605"/>
      <c r="L575" s="604"/>
      <c r="M575" s="605"/>
      <c r="N575" s="606">
        <v>0</v>
      </c>
      <c r="O575" s="607">
        <v>0</v>
      </c>
      <c r="P575" s="604"/>
      <c r="Q575" s="605"/>
      <c r="R575" s="604"/>
      <c r="S575" s="605"/>
      <c r="T575" s="604"/>
      <c r="U575" s="605"/>
      <c r="V575" s="604"/>
      <c r="W575" s="605"/>
      <c r="X575" s="604"/>
      <c r="Y575" s="605"/>
      <c r="Z575" s="604"/>
      <c r="AA575" s="605"/>
      <c r="AB575" s="606">
        <v>0</v>
      </c>
      <c r="AC575" s="607">
        <v>0</v>
      </c>
      <c r="AE575" s="419">
        <v>0</v>
      </c>
      <c r="AF575" s="419">
        <v>0</v>
      </c>
      <c r="AG575" s="967">
        <v>0</v>
      </c>
      <c r="AH575" s="967">
        <v>0</v>
      </c>
    </row>
    <row r="576" spans="1:34" s="52" customFormat="1" ht="13.5" hidden="1" thickBot="1">
      <c r="A576" s="42" t="s">
        <v>245</v>
      </c>
      <c r="B576" s="40">
        <v>56309.17</v>
      </c>
      <c r="C576" s="39">
        <v>24126.83</v>
      </c>
      <c r="D576" s="40">
        <v>56309.17</v>
      </c>
      <c r="E576" s="39">
        <v>22301.83</v>
      </c>
      <c r="F576" s="40">
        <v>56309.17</v>
      </c>
      <c r="G576" s="39">
        <v>23552.94</v>
      </c>
      <c r="H576" s="40">
        <v>56309.17</v>
      </c>
      <c r="I576" s="39">
        <v>22515.48</v>
      </c>
      <c r="J576" s="40">
        <v>56309.17</v>
      </c>
      <c r="K576" s="39">
        <v>22979.05</v>
      </c>
      <c r="L576" s="40">
        <v>56309.17</v>
      </c>
      <c r="M576" s="39">
        <v>21960.1</v>
      </c>
      <c r="N576" s="59">
        <v>337855.02</v>
      </c>
      <c r="O576" s="58">
        <v>137436.23</v>
      </c>
      <c r="P576" s="40">
        <v>56309.17</v>
      </c>
      <c r="Q576" s="39">
        <v>22405.16</v>
      </c>
      <c r="R576" s="40">
        <v>56309.17</v>
      </c>
      <c r="S576" s="39">
        <v>22118.22</v>
      </c>
      <c r="T576" s="40">
        <v>56309.17</v>
      </c>
      <c r="U576" s="39">
        <v>21127.04</v>
      </c>
      <c r="V576" s="40">
        <v>56309.17</v>
      </c>
      <c r="W576" s="39">
        <v>21544.33</v>
      </c>
      <c r="X576" s="40">
        <v>56309.17</v>
      </c>
      <c r="Y576" s="39">
        <v>20571.66</v>
      </c>
      <c r="Z576" s="40">
        <v>56309.17</v>
      </c>
      <c r="AA576" s="39">
        <v>20970.43</v>
      </c>
      <c r="AB576" s="59">
        <v>675710.04</v>
      </c>
      <c r="AC576" s="58">
        <v>266173.07</v>
      </c>
      <c r="AE576" s="419">
        <v>675710.04</v>
      </c>
      <c r="AF576" s="419">
        <v>266173.07</v>
      </c>
      <c r="AG576" s="967">
        <v>0</v>
      </c>
      <c r="AH576" s="967">
        <v>0</v>
      </c>
    </row>
    <row r="577" spans="31:34" ht="12.75" hidden="1">
      <c r="AE577" s="419">
        <v>0</v>
      </c>
      <c r="AF577" s="419">
        <v>0</v>
      </c>
      <c r="AG577" s="967">
        <v>0</v>
      </c>
      <c r="AH577" s="967">
        <v>0</v>
      </c>
    </row>
    <row r="578" spans="31:34" ht="12.75" hidden="1">
      <c r="AE578" s="419">
        <v>0</v>
      </c>
      <c r="AF578" s="419">
        <v>0</v>
      </c>
      <c r="AG578" s="967">
        <v>0</v>
      </c>
      <c r="AH578" s="967">
        <v>0</v>
      </c>
    </row>
    <row r="579" spans="1:34" ht="25.5" hidden="1" thickBot="1">
      <c r="A579" s="33"/>
      <c r="B579" s="33"/>
      <c r="C579" s="33"/>
      <c r="D579" s="33"/>
      <c r="E579" s="33"/>
      <c r="F579" s="33"/>
      <c r="G579" s="33"/>
      <c r="H579" s="34" t="s">
        <v>443</v>
      </c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4" t="s">
        <v>443</v>
      </c>
      <c r="W579" s="33"/>
      <c r="X579" s="33"/>
      <c r="Y579" s="33"/>
      <c r="Z579" s="33"/>
      <c r="AA579" s="33"/>
      <c r="AB579" s="1047"/>
      <c r="AC579" s="1047"/>
      <c r="AD579" s="28" t="s">
        <v>443</v>
      </c>
      <c r="AE579" s="419">
        <v>0</v>
      </c>
      <c r="AF579" s="419">
        <v>0</v>
      </c>
      <c r="AG579" s="967">
        <v>0</v>
      </c>
      <c r="AH579" s="967">
        <v>0</v>
      </c>
    </row>
    <row r="580" spans="1:34" s="52" customFormat="1" ht="13.5" hidden="1" thickBot="1">
      <c r="A580" s="24" t="s">
        <v>218</v>
      </c>
      <c r="B580" s="49"/>
      <c r="C580" s="49"/>
      <c r="D580" s="49"/>
      <c r="E580" s="49"/>
      <c r="F580" s="49"/>
      <c r="G580" s="49"/>
      <c r="H580" s="88" t="s">
        <v>256</v>
      </c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88" t="s">
        <v>256</v>
      </c>
      <c r="W580" s="49"/>
      <c r="X580" s="49"/>
      <c r="Y580" s="49"/>
      <c r="Z580" s="49"/>
      <c r="AA580" s="49"/>
      <c r="AB580" s="49"/>
      <c r="AC580" s="48"/>
      <c r="AE580" s="419">
        <v>0</v>
      </c>
      <c r="AF580" s="419">
        <v>0</v>
      </c>
      <c r="AG580" s="967">
        <v>0</v>
      </c>
      <c r="AH580" s="967">
        <v>0</v>
      </c>
    </row>
    <row r="581" spans="1:34" ht="12.75" hidden="1">
      <c r="A581" s="140" t="s">
        <v>254</v>
      </c>
      <c r="B581" s="895">
        <v>56309.17</v>
      </c>
      <c r="C581" s="896">
        <v>20683.49</v>
      </c>
      <c r="D581" s="895">
        <v>56309.17</v>
      </c>
      <c r="E581" s="896">
        <v>18422.69</v>
      </c>
      <c r="F581" s="895">
        <v>56309.17</v>
      </c>
      <c r="G581" s="896">
        <v>20109.6</v>
      </c>
      <c r="H581" s="895">
        <v>56309.17</v>
      </c>
      <c r="I581" s="896">
        <v>19183.21</v>
      </c>
      <c r="J581" s="895">
        <v>56309.17</v>
      </c>
      <c r="K581" s="896">
        <v>19535.71</v>
      </c>
      <c r="L581" s="895">
        <v>56309.17</v>
      </c>
      <c r="M581" s="896">
        <v>18627.83</v>
      </c>
      <c r="N581" s="895">
        <v>337855.02</v>
      </c>
      <c r="O581" s="896">
        <v>116562.53</v>
      </c>
      <c r="P581" s="895">
        <v>56309.17</v>
      </c>
      <c r="Q581" s="896">
        <v>18961.82</v>
      </c>
      <c r="R581" s="895">
        <v>56309.17</v>
      </c>
      <c r="S581" s="896">
        <v>18674.87</v>
      </c>
      <c r="T581" s="895">
        <v>56309.17</v>
      </c>
      <c r="U581" s="896">
        <v>17794.77</v>
      </c>
      <c r="V581" s="895">
        <v>56309.17</v>
      </c>
      <c r="W581" s="896">
        <v>18100.98</v>
      </c>
      <c r="X581" s="895">
        <v>56309.17</v>
      </c>
      <c r="Y581" s="896">
        <v>17239.39</v>
      </c>
      <c r="Z581" s="895">
        <v>56309.17</v>
      </c>
      <c r="AA581" s="896">
        <v>17527.09</v>
      </c>
      <c r="AB581" s="895">
        <v>675710.04</v>
      </c>
      <c r="AC581" s="896">
        <v>224861.45</v>
      </c>
      <c r="AE581" s="419">
        <v>675710.04</v>
      </c>
      <c r="AF581" s="419">
        <v>224861.45</v>
      </c>
      <c r="AG581" s="967">
        <v>0</v>
      </c>
      <c r="AH581" s="967">
        <v>0</v>
      </c>
    </row>
    <row r="582" spans="1:34" ht="12.75" hidden="1">
      <c r="A582" s="553" t="s">
        <v>37</v>
      </c>
      <c r="B582" s="596">
        <v>56309.17</v>
      </c>
      <c r="C582" s="597">
        <v>20683.49</v>
      </c>
      <c r="D582" s="596">
        <v>56309.17</v>
      </c>
      <c r="E582" s="597">
        <v>18422.69</v>
      </c>
      <c r="F582" s="596">
        <v>56309.17</v>
      </c>
      <c r="G582" s="597">
        <v>20109.6</v>
      </c>
      <c r="H582" s="596">
        <v>56309.17</v>
      </c>
      <c r="I582" s="597">
        <v>19183.21</v>
      </c>
      <c r="J582" s="596">
        <v>56309.17</v>
      </c>
      <c r="K582" s="597">
        <v>19535.71</v>
      </c>
      <c r="L582" s="596">
        <v>56309.17</v>
      </c>
      <c r="M582" s="597">
        <v>18627.83</v>
      </c>
      <c r="N582" s="598">
        <v>337855.02</v>
      </c>
      <c r="O582" s="94">
        <v>116562.53</v>
      </c>
      <c r="P582" s="596">
        <v>56309.17</v>
      </c>
      <c r="Q582" s="597">
        <v>18961.82</v>
      </c>
      <c r="R582" s="596">
        <v>56309.17</v>
      </c>
      <c r="S582" s="597">
        <v>18674.87</v>
      </c>
      <c r="T582" s="596">
        <v>56309.17</v>
      </c>
      <c r="U582" s="597">
        <v>17794.77</v>
      </c>
      <c r="V582" s="596">
        <v>56309.17</v>
      </c>
      <c r="W582" s="597">
        <v>18100.98</v>
      </c>
      <c r="X582" s="596">
        <v>56309.17</v>
      </c>
      <c r="Y582" s="597">
        <v>17239.39</v>
      </c>
      <c r="Z582" s="596">
        <v>56309.17</v>
      </c>
      <c r="AA582" s="597">
        <v>17527.09</v>
      </c>
      <c r="AB582" s="598">
        <v>675710.04</v>
      </c>
      <c r="AC582" s="94">
        <v>224861.45</v>
      </c>
      <c r="AE582" s="419">
        <v>675710.04</v>
      </c>
      <c r="AF582" s="419">
        <v>224861.45</v>
      </c>
      <c r="AG582" s="967">
        <v>0</v>
      </c>
      <c r="AH582" s="967">
        <v>0</v>
      </c>
    </row>
    <row r="583" spans="1:34" ht="12.75" hidden="1">
      <c r="A583" s="553" t="s">
        <v>8</v>
      </c>
      <c r="B583" s="596"/>
      <c r="C583" s="597"/>
      <c r="D583" s="596"/>
      <c r="E583" s="597"/>
      <c r="F583" s="596"/>
      <c r="G583" s="597"/>
      <c r="H583" s="596"/>
      <c r="I583" s="597"/>
      <c r="J583" s="596"/>
      <c r="K583" s="597"/>
      <c r="L583" s="596"/>
      <c r="M583" s="597"/>
      <c r="N583" s="598">
        <v>0</v>
      </c>
      <c r="O583" s="94">
        <v>0</v>
      </c>
      <c r="P583" s="596"/>
      <c r="Q583" s="597"/>
      <c r="R583" s="596"/>
      <c r="S583" s="597"/>
      <c r="T583" s="596"/>
      <c r="U583" s="597"/>
      <c r="V583" s="596"/>
      <c r="W583" s="597"/>
      <c r="X583" s="596"/>
      <c r="Y583" s="597"/>
      <c r="Z583" s="596"/>
      <c r="AA583" s="597"/>
      <c r="AB583" s="598">
        <v>0</v>
      </c>
      <c r="AC583" s="94">
        <v>0</v>
      </c>
      <c r="AE583" s="419">
        <v>0</v>
      </c>
      <c r="AF583" s="419">
        <v>0</v>
      </c>
      <c r="AG583" s="967">
        <v>0</v>
      </c>
      <c r="AH583" s="967">
        <v>0</v>
      </c>
    </row>
    <row r="584" spans="1:34" ht="13.5" hidden="1" thickBot="1">
      <c r="A584" s="705" t="s">
        <v>11</v>
      </c>
      <c r="B584" s="604"/>
      <c r="C584" s="605"/>
      <c r="D584" s="604"/>
      <c r="E584" s="605"/>
      <c r="F584" s="604"/>
      <c r="G584" s="605"/>
      <c r="H584" s="604"/>
      <c r="I584" s="605"/>
      <c r="J584" s="604"/>
      <c r="K584" s="605"/>
      <c r="L584" s="604"/>
      <c r="M584" s="605"/>
      <c r="N584" s="606">
        <v>0</v>
      </c>
      <c r="O584" s="607">
        <v>0</v>
      </c>
      <c r="P584" s="604"/>
      <c r="Q584" s="605"/>
      <c r="R584" s="604"/>
      <c r="S584" s="605"/>
      <c r="T584" s="604"/>
      <c r="U584" s="605"/>
      <c r="V584" s="604"/>
      <c r="W584" s="605"/>
      <c r="X584" s="604"/>
      <c r="Y584" s="605"/>
      <c r="Z584" s="604"/>
      <c r="AA584" s="605"/>
      <c r="AB584" s="606">
        <v>0</v>
      </c>
      <c r="AC584" s="607">
        <v>0</v>
      </c>
      <c r="AE584" s="419">
        <v>0</v>
      </c>
      <c r="AF584" s="419">
        <v>0</v>
      </c>
      <c r="AG584" s="967">
        <v>0</v>
      </c>
      <c r="AH584" s="967">
        <v>0</v>
      </c>
    </row>
    <row r="585" spans="1:34" s="52" customFormat="1" ht="13.5" hidden="1" thickBot="1">
      <c r="A585" s="42" t="s">
        <v>245</v>
      </c>
      <c r="B585" s="40">
        <v>56309.17</v>
      </c>
      <c r="C585" s="39">
        <v>20683.49</v>
      </c>
      <c r="D585" s="40">
        <v>56309.17</v>
      </c>
      <c r="E585" s="39">
        <v>18422.69</v>
      </c>
      <c r="F585" s="40">
        <v>56309.17</v>
      </c>
      <c r="G585" s="39">
        <v>20109.6</v>
      </c>
      <c r="H585" s="40">
        <v>56309.17</v>
      </c>
      <c r="I585" s="39">
        <v>19183.21</v>
      </c>
      <c r="J585" s="40">
        <v>56309.17</v>
      </c>
      <c r="K585" s="39">
        <v>19535.71</v>
      </c>
      <c r="L585" s="40">
        <v>56309.17</v>
      </c>
      <c r="M585" s="39">
        <v>18627.83</v>
      </c>
      <c r="N585" s="59">
        <v>337855.02</v>
      </c>
      <c r="O585" s="58">
        <v>116562.53</v>
      </c>
      <c r="P585" s="40">
        <v>56309.17</v>
      </c>
      <c r="Q585" s="39">
        <v>18961.82</v>
      </c>
      <c r="R585" s="40">
        <v>56309.17</v>
      </c>
      <c r="S585" s="39">
        <v>18674.87</v>
      </c>
      <c r="T585" s="40">
        <v>56309.17</v>
      </c>
      <c r="U585" s="39">
        <v>17794.77</v>
      </c>
      <c r="V585" s="40">
        <v>56309.17</v>
      </c>
      <c r="W585" s="39">
        <v>18100.98</v>
      </c>
      <c r="X585" s="40">
        <v>56309.17</v>
      </c>
      <c r="Y585" s="39">
        <v>17239.39</v>
      </c>
      <c r="Z585" s="40">
        <v>56309.17</v>
      </c>
      <c r="AA585" s="39">
        <v>17527.09</v>
      </c>
      <c r="AB585" s="59">
        <v>675710.04</v>
      </c>
      <c r="AC585" s="58">
        <v>224861.45</v>
      </c>
      <c r="AE585" s="419">
        <v>675710.04</v>
      </c>
      <c r="AF585" s="419">
        <v>224861.45</v>
      </c>
      <c r="AG585" s="967">
        <v>0</v>
      </c>
      <c r="AH585" s="967">
        <v>0</v>
      </c>
    </row>
    <row r="586" spans="31:34" ht="12.75" hidden="1">
      <c r="AE586" s="419">
        <v>0</v>
      </c>
      <c r="AF586" s="419">
        <v>0</v>
      </c>
      <c r="AG586" s="967">
        <v>0</v>
      </c>
      <c r="AH586" s="967">
        <v>0</v>
      </c>
    </row>
    <row r="587" spans="31:34" ht="12.75" hidden="1">
      <c r="AE587" s="419">
        <v>0</v>
      </c>
      <c r="AF587" s="419">
        <v>0</v>
      </c>
      <c r="AG587" s="967">
        <v>0</v>
      </c>
      <c r="AH587" s="967">
        <v>0</v>
      </c>
    </row>
    <row r="588" spans="1:34" ht="25.5" hidden="1" thickBot="1">
      <c r="A588" s="33"/>
      <c r="B588" s="33"/>
      <c r="C588" s="33"/>
      <c r="D588" s="33"/>
      <c r="E588" s="33"/>
      <c r="F588" s="33"/>
      <c r="G588" s="33"/>
      <c r="H588" s="34" t="s">
        <v>444</v>
      </c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4" t="s">
        <v>444</v>
      </c>
      <c r="W588" s="33"/>
      <c r="X588" s="33"/>
      <c r="Y588" s="33"/>
      <c r="Z588" s="33"/>
      <c r="AA588" s="33"/>
      <c r="AB588" s="1047"/>
      <c r="AC588" s="1047"/>
      <c r="AD588" s="28" t="s">
        <v>444</v>
      </c>
      <c r="AE588" s="419">
        <v>0</v>
      </c>
      <c r="AF588" s="419">
        <v>0</v>
      </c>
      <c r="AG588" s="967">
        <v>0</v>
      </c>
      <c r="AH588" s="967">
        <v>0</v>
      </c>
    </row>
    <row r="589" spans="1:34" s="52" customFormat="1" ht="13.5" hidden="1" thickBot="1">
      <c r="A589" s="24" t="s">
        <v>218</v>
      </c>
      <c r="B589" s="49"/>
      <c r="C589" s="49"/>
      <c r="D589" s="49"/>
      <c r="E589" s="49"/>
      <c r="F589" s="49"/>
      <c r="G589" s="49"/>
      <c r="H589" s="88" t="s">
        <v>256</v>
      </c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88" t="s">
        <v>256</v>
      </c>
      <c r="W589" s="49"/>
      <c r="X589" s="49"/>
      <c r="Y589" s="49"/>
      <c r="Z589" s="49"/>
      <c r="AA589" s="49"/>
      <c r="AB589" s="49"/>
      <c r="AC589" s="48"/>
      <c r="AE589" s="419">
        <v>0</v>
      </c>
      <c r="AF589" s="419">
        <v>0</v>
      </c>
      <c r="AG589" s="967">
        <v>0</v>
      </c>
      <c r="AH589" s="967">
        <v>0</v>
      </c>
    </row>
    <row r="590" spans="1:34" ht="12.75" hidden="1">
      <c r="A590" s="140" t="s">
        <v>254</v>
      </c>
      <c r="B590" s="895">
        <v>56309.17</v>
      </c>
      <c r="C590" s="896">
        <v>17240.15</v>
      </c>
      <c r="D590" s="895">
        <v>56309.17</v>
      </c>
      <c r="E590" s="896">
        <v>15312.57</v>
      </c>
      <c r="F590" s="895">
        <v>56309.17</v>
      </c>
      <c r="G590" s="896">
        <v>16666.25</v>
      </c>
      <c r="H590" s="895">
        <v>56309.17</v>
      </c>
      <c r="I590" s="896">
        <v>15850.94</v>
      </c>
      <c r="J590" s="895">
        <v>56309.17</v>
      </c>
      <c r="K590" s="896">
        <v>16092.36</v>
      </c>
      <c r="L590" s="895">
        <v>56309.17</v>
      </c>
      <c r="M590" s="896">
        <v>15295.57</v>
      </c>
      <c r="N590" s="895">
        <v>337855.02</v>
      </c>
      <c r="O590" s="896">
        <v>96457.84</v>
      </c>
      <c r="P590" s="895">
        <v>56309.17</v>
      </c>
      <c r="Q590" s="896">
        <v>15518.47</v>
      </c>
      <c r="R590" s="895">
        <v>56309.17</v>
      </c>
      <c r="S590" s="896">
        <v>15231.53</v>
      </c>
      <c r="T590" s="895">
        <v>56309.17</v>
      </c>
      <c r="U590" s="896">
        <v>14462.5</v>
      </c>
      <c r="V590" s="895">
        <v>56309.17</v>
      </c>
      <c r="W590" s="896">
        <v>14657.64</v>
      </c>
      <c r="X590" s="895">
        <v>56309.17</v>
      </c>
      <c r="Y590" s="896">
        <v>13907.12</v>
      </c>
      <c r="Z590" s="895">
        <v>56309.17</v>
      </c>
      <c r="AA590" s="896">
        <v>14083.75</v>
      </c>
      <c r="AB590" s="895">
        <v>675710.04</v>
      </c>
      <c r="AC590" s="896">
        <v>184318.85</v>
      </c>
      <c r="AE590" s="419">
        <v>675710.04</v>
      </c>
      <c r="AF590" s="419">
        <v>184318.85</v>
      </c>
      <c r="AG590" s="967">
        <v>0</v>
      </c>
      <c r="AH590" s="967">
        <v>0</v>
      </c>
    </row>
    <row r="591" spans="1:34" ht="12.75" hidden="1">
      <c r="A591" s="553" t="s">
        <v>37</v>
      </c>
      <c r="B591" s="596">
        <v>56309.17</v>
      </c>
      <c r="C591" s="597">
        <v>17240.15</v>
      </c>
      <c r="D591" s="596">
        <v>56309.17</v>
      </c>
      <c r="E591" s="597">
        <v>15312.57</v>
      </c>
      <c r="F591" s="596">
        <v>56309.17</v>
      </c>
      <c r="G591" s="597">
        <v>16666.25</v>
      </c>
      <c r="H591" s="596">
        <v>56309.17</v>
      </c>
      <c r="I591" s="597">
        <v>15850.94</v>
      </c>
      <c r="J591" s="596">
        <v>56309.17</v>
      </c>
      <c r="K591" s="597">
        <v>16092.36</v>
      </c>
      <c r="L591" s="596">
        <v>56309.17</v>
      </c>
      <c r="M591" s="597">
        <v>15295.57</v>
      </c>
      <c r="N591" s="598">
        <v>337855.02</v>
      </c>
      <c r="O591" s="94">
        <v>96457.84</v>
      </c>
      <c r="P591" s="596">
        <v>56309.17</v>
      </c>
      <c r="Q591" s="597">
        <v>15518.47</v>
      </c>
      <c r="R591" s="596">
        <v>56309.17</v>
      </c>
      <c r="S591" s="597">
        <v>15231.53</v>
      </c>
      <c r="T591" s="596">
        <v>56309.17</v>
      </c>
      <c r="U591" s="597">
        <v>14462.5</v>
      </c>
      <c r="V591" s="596">
        <v>56309.17</v>
      </c>
      <c r="W591" s="597">
        <v>14657.64</v>
      </c>
      <c r="X591" s="596">
        <v>56309.17</v>
      </c>
      <c r="Y591" s="597">
        <v>13907.12</v>
      </c>
      <c r="Z591" s="596">
        <v>56309.17</v>
      </c>
      <c r="AA591" s="597">
        <v>14083.75</v>
      </c>
      <c r="AB591" s="598">
        <v>675710.04</v>
      </c>
      <c r="AC591" s="94">
        <v>184318.85</v>
      </c>
      <c r="AE591" s="419">
        <v>675710.04</v>
      </c>
      <c r="AF591" s="419">
        <v>184318.85</v>
      </c>
      <c r="AG591" s="967">
        <v>0</v>
      </c>
      <c r="AH591" s="967">
        <v>0</v>
      </c>
    </row>
    <row r="592" spans="1:34" ht="12.75" hidden="1">
      <c r="A592" s="553" t="s">
        <v>8</v>
      </c>
      <c r="B592" s="596"/>
      <c r="C592" s="597"/>
      <c r="D592" s="596"/>
      <c r="E592" s="597"/>
      <c r="F592" s="596"/>
      <c r="G592" s="597"/>
      <c r="H592" s="596"/>
      <c r="I592" s="597"/>
      <c r="J592" s="596"/>
      <c r="K592" s="597"/>
      <c r="L592" s="596"/>
      <c r="M592" s="597"/>
      <c r="N592" s="598">
        <v>0</v>
      </c>
      <c r="O592" s="94">
        <v>0</v>
      </c>
      <c r="P592" s="596"/>
      <c r="Q592" s="597"/>
      <c r="R592" s="596"/>
      <c r="S592" s="597"/>
      <c r="T592" s="596"/>
      <c r="U592" s="597"/>
      <c r="V592" s="596"/>
      <c r="W592" s="597"/>
      <c r="X592" s="596"/>
      <c r="Y592" s="597"/>
      <c r="Z592" s="596"/>
      <c r="AA592" s="597"/>
      <c r="AB592" s="598">
        <v>0</v>
      </c>
      <c r="AC592" s="94">
        <v>0</v>
      </c>
      <c r="AE592" s="419">
        <v>0</v>
      </c>
      <c r="AF592" s="419">
        <v>0</v>
      </c>
      <c r="AG592" s="967">
        <v>0</v>
      </c>
      <c r="AH592" s="967">
        <v>0</v>
      </c>
    </row>
    <row r="593" spans="1:34" ht="13.5" hidden="1" thickBot="1">
      <c r="A593" s="705" t="s">
        <v>11</v>
      </c>
      <c r="B593" s="604"/>
      <c r="C593" s="605"/>
      <c r="D593" s="604"/>
      <c r="E593" s="605"/>
      <c r="F593" s="604"/>
      <c r="G593" s="605"/>
      <c r="H593" s="604"/>
      <c r="I593" s="605"/>
      <c r="J593" s="604"/>
      <c r="K593" s="605"/>
      <c r="L593" s="604"/>
      <c r="M593" s="605"/>
      <c r="N593" s="606">
        <v>0</v>
      </c>
      <c r="O593" s="607">
        <v>0</v>
      </c>
      <c r="P593" s="604"/>
      <c r="Q593" s="605"/>
      <c r="R593" s="604"/>
      <c r="S593" s="605"/>
      <c r="T593" s="604"/>
      <c r="U593" s="605"/>
      <c r="V593" s="604"/>
      <c r="W593" s="605"/>
      <c r="X593" s="604"/>
      <c r="Y593" s="605"/>
      <c r="Z593" s="604"/>
      <c r="AA593" s="605"/>
      <c r="AB593" s="606">
        <v>0</v>
      </c>
      <c r="AC593" s="607">
        <v>0</v>
      </c>
      <c r="AE593" s="419">
        <v>0</v>
      </c>
      <c r="AF593" s="419">
        <v>0</v>
      </c>
      <c r="AG593" s="967">
        <v>0</v>
      </c>
      <c r="AH593" s="967">
        <v>0</v>
      </c>
    </row>
    <row r="594" spans="1:34" s="52" customFormat="1" ht="13.5" hidden="1" thickBot="1">
      <c r="A594" s="42" t="s">
        <v>245</v>
      </c>
      <c r="B594" s="40">
        <v>56309.17</v>
      </c>
      <c r="C594" s="39">
        <v>17240.15</v>
      </c>
      <c r="D594" s="40">
        <v>56309.17</v>
      </c>
      <c r="E594" s="39">
        <v>15312.57</v>
      </c>
      <c r="F594" s="40">
        <v>56309.17</v>
      </c>
      <c r="G594" s="39">
        <v>16666.25</v>
      </c>
      <c r="H594" s="40">
        <v>56309.17</v>
      </c>
      <c r="I594" s="39">
        <v>15850.94</v>
      </c>
      <c r="J594" s="40">
        <v>56309.17</v>
      </c>
      <c r="K594" s="39">
        <v>16092.36</v>
      </c>
      <c r="L594" s="40">
        <v>56309.17</v>
      </c>
      <c r="M594" s="39">
        <v>15295.57</v>
      </c>
      <c r="N594" s="59">
        <v>337855.02</v>
      </c>
      <c r="O594" s="58">
        <v>96457.84</v>
      </c>
      <c r="P594" s="40">
        <v>56309.17</v>
      </c>
      <c r="Q594" s="39">
        <v>15518.47</v>
      </c>
      <c r="R594" s="40">
        <v>56309.17</v>
      </c>
      <c r="S594" s="39">
        <v>15231.53</v>
      </c>
      <c r="T594" s="40">
        <v>56309.17</v>
      </c>
      <c r="U594" s="39">
        <v>14462.5</v>
      </c>
      <c r="V594" s="40">
        <v>56309.17</v>
      </c>
      <c r="W594" s="39">
        <v>14657.64</v>
      </c>
      <c r="X594" s="40">
        <v>56309.17</v>
      </c>
      <c r="Y594" s="39">
        <v>13907.12</v>
      </c>
      <c r="Z594" s="40">
        <v>56309.17</v>
      </c>
      <c r="AA594" s="39">
        <v>14083.75</v>
      </c>
      <c r="AB594" s="59">
        <v>675710.04</v>
      </c>
      <c r="AC594" s="58">
        <v>184318.85</v>
      </c>
      <c r="AE594" s="419">
        <v>675710.04</v>
      </c>
      <c r="AF594" s="419">
        <v>184318.85</v>
      </c>
      <c r="AG594" s="967">
        <v>0</v>
      </c>
      <c r="AH594" s="967">
        <v>0</v>
      </c>
    </row>
    <row r="595" spans="31:34" ht="12.75" hidden="1">
      <c r="AE595" s="419">
        <v>0</v>
      </c>
      <c r="AF595" s="419">
        <v>0</v>
      </c>
      <c r="AG595" s="967">
        <v>0</v>
      </c>
      <c r="AH595" s="967">
        <v>0</v>
      </c>
    </row>
    <row r="596" spans="31:34" ht="12.75" hidden="1">
      <c r="AE596" s="419">
        <v>0</v>
      </c>
      <c r="AF596" s="419">
        <v>0</v>
      </c>
      <c r="AG596" s="967">
        <v>0</v>
      </c>
      <c r="AH596" s="967">
        <v>0</v>
      </c>
    </row>
    <row r="597" spans="1:34" ht="25.5" hidden="1" thickBot="1">
      <c r="A597" s="33"/>
      <c r="B597" s="33"/>
      <c r="C597" s="33"/>
      <c r="D597" s="33"/>
      <c r="E597" s="33"/>
      <c r="F597" s="33"/>
      <c r="G597" s="33"/>
      <c r="H597" s="34" t="s">
        <v>445</v>
      </c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4" t="s">
        <v>445</v>
      </c>
      <c r="W597" s="33"/>
      <c r="X597" s="33"/>
      <c r="Y597" s="33"/>
      <c r="Z597" s="33"/>
      <c r="AA597" s="33"/>
      <c r="AB597" s="1047"/>
      <c r="AC597" s="1047"/>
      <c r="AD597" s="28" t="s">
        <v>445</v>
      </c>
      <c r="AE597" s="419">
        <v>0</v>
      </c>
      <c r="AF597" s="419">
        <v>0</v>
      </c>
      <c r="AG597" s="967">
        <v>0</v>
      </c>
      <c r="AH597" s="967">
        <v>0</v>
      </c>
    </row>
    <row r="598" spans="1:34" s="52" customFormat="1" ht="13.5" hidden="1" thickBot="1">
      <c r="A598" s="24" t="s">
        <v>218</v>
      </c>
      <c r="B598" s="49"/>
      <c r="C598" s="49"/>
      <c r="D598" s="49"/>
      <c r="E598" s="49"/>
      <c r="F598" s="49"/>
      <c r="G598" s="49"/>
      <c r="H598" s="88" t="s">
        <v>256</v>
      </c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88" t="s">
        <v>256</v>
      </c>
      <c r="W598" s="49"/>
      <c r="X598" s="49"/>
      <c r="Y598" s="49"/>
      <c r="Z598" s="49"/>
      <c r="AA598" s="49"/>
      <c r="AB598" s="49"/>
      <c r="AC598" s="48"/>
      <c r="AE598" s="419">
        <v>0</v>
      </c>
      <c r="AF598" s="419">
        <v>0</v>
      </c>
      <c r="AG598" s="967">
        <v>0</v>
      </c>
      <c r="AH598" s="967">
        <v>0</v>
      </c>
    </row>
    <row r="599" spans="1:34" ht="12.75" hidden="1">
      <c r="A599" s="140" t="s">
        <v>254</v>
      </c>
      <c r="B599" s="895">
        <v>56309.17</v>
      </c>
      <c r="C599" s="896">
        <v>13796.8</v>
      </c>
      <c r="D599" s="895">
        <v>56309.17</v>
      </c>
      <c r="E599" s="896">
        <v>12202.45</v>
      </c>
      <c r="F599" s="895">
        <v>56309.17</v>
      </c>
      <c r="G599" s="896">
        <v>13222.91</v>
      </c>
      <c r="H599" s="895">
        <v>56309.17</v>
      </c>
      <c r="I599" s="896">
        <v>12518.68</v>
      </c>
      <c r="J599" s="895">
        <v>56309.17</v>
      </c>
      <c r="K599" s="896">
        <v>12649.02</v>
      </c>
      <c r="L599" s="895">
        <v>56309.17</v>
      </c>
      <c r="M599" s="896">
        <v>11963.3</v>
      </c>
      <c r="N599" s="895">
        <v>337855.02</v>
      </c>
      <c r="O599" s="896">
        <v>76353.16</v>
      </c>
      <c r="P599" s="895">
        <v>56309.17</v>
      </c>
      <c r="Q599" s="896">
        <v>12075.13</v>
      </c>
      <c r="R599" s="895">
        <v>56309.17</v>
      </c>
      <c r="S599" s="896">
        <v>11788.18</v>
      </c>
      <c r="T599" s="895">
        <v>56309.17</v>
      </c>
      <c r="U599" s="896">
        <v>11130.23</v>
      </c>
      <c r="V599" s="895">
        <v>56309.17</v>
      </c>
      <c r="W599" s="896">
        <v>11214.29</v>
      </c>
      <c r="X599" s="895">
        <v>56309.17</v>
      </c>
      <c r="Y599" s="896">
        <v>10574.85</v>
      </c>
      <c r="Z599" s="895">
        <v>56309.17</v>
      </c>
      <c r="AA599" s="896">
        <v>10640.4</v>
      </c>
      <c r="AB599" s="895">
        <v>675710.04</v>
      </c>
      <c r="AC599" s="896">
        <v>143776.24</v>
      </c>
      <c r="AE599" s="419">
        <v>675710.04</v>
      </c>
      <c r="AF599" s="419">
        <v>143776.24</v>
      </c>
      <c r="AG599" s="967">
        <v>0</v>
      </c>
      <c r="AH599" s="967">
        <v>0</v>
      </c>
    </row>
    <row r="600" spans="1:34" ht="12.75" hidden="1">
      <c r="A600" s="553" t="s">
        <v>37</v>
      </c>
      <c r="B600" s="596">
        <v>56309.17</v>
      </c>
      <c r="C600" s="597">
        <v>13796.8</v>
      </c>
      <c r="D600" s="596">
        <v>56309.17</v>
      </c>
      <c r="E600" s="597">
        <v>12202.45</v>
      </c>
      <c r="F600" s="596">
        <v>56309.17</v>
      </c>
      <c r="G600" s="597">
        <v>13222.91</v>
      </c>
      <c r="H600" s="596">
        <v>56309.17</v>
      </c>
      <c r="I600" s="597">
        <v>12518.68</v>
      </c>
      <c r="J600" s="596">
        <v>56309.17</v>
      </c>
      <c r="K600" s="597">
        <v>12649.02</v>
      </c>
      <c r="L600" s="596">
        <v>56309.17</v>
      </c>
      <c r="M600" s="597">
        <v>11963.3</v>
      </c>
      <c r="N600" s="598">
        <v>337855.02</v>
      </c>
      <c r="O600" s="94">
        <v>76353.16</v>
      </c>
      <c r="P600" s="596">
        <v>56309.17</v>
      </c>
      <c r="Q600" s="597">
        <v>12075.13</v>
      </c>
      <c r="R600" s="596">
        <v>56309.17</v>
      </c>
      <c r="S600" s="597">
        <v>11788.18</v>
      </c>
      <c r="T600" s="596">
        <v>56309.17</v>
      </c>
      <c r="U600" s="597">
        <v>11130.23</v>
      </c>
      <c r="V600" s="596">
        <v>56309.17</v>
      </c>
      <c r="W600" s="597">
        <v>11214.29</v>
      </c>
      <c r="X600" s="596">
        <v>56309.17</v>
      </c>
      <c r="Y600" s="597">
        <v>10574.85</v>
      </c>
      <c r="Z600" s="596">
        <v>56309.17</v>
      </c>
      <c r="AA600" s="597">
        <v>10640.4</v>
      </c>
      <c r="AB600" s="598">
        <v>675710.04</v>
      </c>
      <c r="AC600" s="94">
        <v>143776.24</v>
      </c>
      <c r="AE600" s="419">
        <v>675710.04</v>
      </c>
      <c r="AF600" s="419">
        <v>143776.24</v>
      </c>
      <c r="AG600" s="967">
        <v>0</v>
      </c>
      <c r="AH600" s="967">
        <v>0</v>
      </c>
    </row>
    <row r="601" spans="1:34" ht="12.75" hidden="1">
      <c r="A601" s="553" t="s">
        <v>8</v>
      </c>
      <c r="B601" s="596"/>
      <c r="C601" s="597"/>
      <c r="D601" s="596"/>
      <c r="E601" s="597"/>
      <c r="F601" s="596"/>
      <c r="G601" s="597"/>
      <c r="H601" s="596"/>
      <c r="I601" s="597"/>
      <c r="J601" s="596"/>
      <c r="K601" s="597"/>
      <c r="L601" s="596"/>
      <c r="M601" s="597"/>
      <c r="N601" s="598">
        <v>0</v>
      </c>
      <c r="O601" s="94">
        <v>0</v>
      </c>
      <c r="P601" s="596"/>
      <c r="Q601" s="597"/>
      <c r="R601" s="596"/>
      <c r="S601" s="597"/>
      <c r="T601" s="596"/>
      <c r="U601" s="597"/>
      <c r="V601" s="596"/>
      <c r="W601" s="597"/>
      <c r="X601" s="596"/>
      <c r="Y601" s="597"/>
      <c r="Z601" s="596"/>
      <c r="AA601" s="597"/>
      <c r="AB601" s="598">
        <v>0</v>
      </c>
      <c r="AC601" s="94">
        <v>0</v>
      </c>
      <c r="AE601" s="419">
        <v>0</v>
      </c>
      <c r="AF601" s="419">
        <v>0</v>
      </c>
      <c r="AG601" s="967">
        <v>0</v>
      </c>
      <c r="AH601" s="967">
        <v>0</v>
      </c>
    </row>
    <row r="602" spans="1:34" ht="13.5" hidden="1" thickBot="1">
      <c r="A602" s="705" t="s">
        <v>11</v>
      </c>
      <c r="B602" s="604"/>
      <c r="C602" s="605"/>
      <c r="D602" s="604"/>
      <c r="E602" s="605"/>
      <c r="F602" s="604"/>
      <c r="G602" s="605"/>
      <c r="H602" s="604"/>
      <c r="I602" s="605"/>
      <c r="J602" s="604"/>
      <c r="K602" s="605"/>
      <c r="L602" s="604"/>
      <c r="M602" s="605"/>
      <c r="N602" s="606">
        <v>0</v>
      </c>
      <c r="O602" s="607">
        <v>0</v>
      </c>
      <c r="P602" s="604"/>
      <c r="Q602" s="605"/>
      <c r="R602" s="604"/>
      <c r="S602" s="605"/>
      <c r="T602" s="604"/>
      <c r="U602" s="605"/>
      <c r="V602" s="604"/>
      <c r="W602" s="605"/>
      <c r="X602" s="604"/>
      <c r="Y602" s="605"/>
      <c r="Z602" s="604"/>
      <c r="AA602" s="605"/>
      <c r="AB602" s="606">
        <v>0</v>
      </c>
      <c r="AC602" s="607">
        <v>0</v>
      </c>
      <c r="AE602" s="419">
        <v>0</v>
      </c>
      <c r="AF602" s="419">
        <v>0</v>
      </c>
      <c r="AG602" s="967">
        <v>0</v>
      </c>
      <c r="AH602" s="967">
        <v>0</v>
      </c>
    </row>
    <row r="603" spans="1:34" s="52" customFormat="1" ht="13.5" hidden="1" thickBot="1">
      <c r="A603" s="42" t="s">
        <v>245</v>
      </c>
      <c r="B603" s="40">
        <v>56309.17</v>
      </c>
      <c r="C603" s="39">
        <v>13796.8</v>
      </c>
      <c r="D603" s="40">
        <v>56309.17</v>
      </c>
      <c r="E603" s="39">
        <v>12202.45</v>
      </c>
      <c r="F603" s="40">
        <v>56309.17</v>
      </c>
      <c r="G603" s="39">
        <v>13222.91</v>
      </c>
      <c r="H603" s="40">
        <v>56309.17</v>
      </c>
      <c r="I603" s="39">
        <v>12518.68</v>
      </c>
      <c r="J603" s="40">
        <v>56309.17</v>
      </c>
      <c r="K603" s="39">
        <v>12649.02</v>
      </c>
      <c r="L603" s="40">
        <v>56309.17</v>
      </c>
      <c r="M603" s="39">
        <v>11963.3</v>
      </c>
      <c r="N603" s="59">
        <v>337855.02</v>
      </c>
      <c r="O603" s="58">
        <v>76353.16</v>
      </c>
      <c r="P603" s="40">
        <v>56309.17</v>
      </c>
      <c r="Q603" s="39">
        <v>12075.13</v>
      </c>
      <c r="R603" s="40">
        <v>56309.17</v>
      </c>
      <c r="S603" s="39">
        <v>11788.18</v>
      </c>
      <c r="T603" s="40">
        <v>56309.17</v>
      </c>
      <c r="U603" s="39">
        <v>11130.23</v>
      </c>
      <c r="V603" s="40">
        <v>56309.17</v>
      </c>
      <c r="W603" s="39">
        <v>11214.29</v>
      </c>
      <c r="X603" s="40">
        <v>56309.17</v>
      </c>
      <c r="Y603" s="39">
        <v>10574.85</v>
      </c>
      <c r="Z603" s="40">
        <v>56309.17</v>
      </c>
      <c r="AA603" s="39">
        <v>10640.4</v>
      </c>
      <c r="AB603" s="59">
        <v>675710.04</v>
      </c>
      <c r="AC603" s="58">
        <v>143776.24</v>
      </c>
      <c r="AE603" s="419">
        <v>675710.04</v>
      </c>
      <c r="AF603" s="419">
        <v>143776.24</v>
      </c>
      <c r="AG603" s="967">
        <v>0</v>
      </c>
      <c r="AH603" s="967">
        <v>0</v>
      </c>
    </row>
    <row r="604" spans="31:34" ht="12.75" hidden="1">
      <c r="AE604" s="419">
        <v>0</v>
      </c>
      <c r="AF604" s="419">
        <v>0</v>
      </c>
      <c r="AG604" s="967">
        <v>0</v>
      </c>
      <c r="AH604" s="967">
        <v>0</v>
      </c>
    </row>
    <row r="605" spans="31:34" ht="12.75" hidden="1">
      <c r="AE605" s="419">
        <v>0</v>
      </c>
      <c r="AF605" s="419">
        <v>0</v>
      </c>
      <c r="AG605" s="967">
        <v>0</v>
      </c>
      <c r="AH605" s="967">
        <v>0</v>
      </c>
    </row>
    <row r="606" spans="1:34" ht="25.5" hidden="1" thickBot="1">
      <c r="A606" s="33"/>
      <c r="B606" s="33"/>
      <c r="C606" s="33"/>
      <c r="D606" s="33"/>
      <c r="E606" s="33"/>
      <c r="F606" s="33"/>
      <c r="G606" s="33"/>
      <c r="H606" s="34" t="s">
        <v>446</v>
      </c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4" t="s">
        <v>446</v>
      </c>
      <c r="W606" s="33"/>
      <c r="X606" s="33"/>
      <c r="Y606" s="33"/>
      <c r="Z606" s="33"/>
      <c r="AA606" s="33"/>
      <c r="AB606" s="1047"/>
      <c r="AC606" s="1047"/>
      <c r="AD606" s="28" t="s">
        <v>446</v>
      </c>
      <c r="AE606" s="419">
        <v>0</v>
      </c>
      <c r="AF606" s="419">
        <v>0</v>
      </c>
      <c r="AG606" s="967">
        <v>0</v>
      </c>
      <c r="AH606" s="967">
        <v>0</v>
      </c>
    </row>
    <row r="607" spans="1:34" s="52" customFormat="1" ht="13.5" hidden="1" thickBot="1">
      <c r="A607" s="24" t="s">
        <v>218</v>
      </c>
      <c r="B607" s="49"/>
      <c r="C607" s="49"/>
      <c r="D607" s="49"/>
      <c r="E607" s="49"/>
      <c r="F607" s="49"/>
      <c r="G607" s="49"/>
      <c r="H607" s="88" t="s">
        <v>256</v>
      </c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88" t="s">
        <v>256</v>
      </c>
      <c r="W607" s="49"/>
      <c r="X607" s="49"/>
      <c r="Y607" s="49"/>
      <c r="Z607" s="49"/>
      <c r="AA607" s="49"/>
      <c r="AB607" s="49"/>
      <c r="AC607" s="48"/>
      <c r="AE607" s="419">
        <v>0</v>
      </c>
      <c r="AF607" s="419">
        <v>0</v>
      </c>
      <c r="AG607" s="967">
        <v>0</v>
      </c>
      <c r="AH607" s="967">
        <v>0</v>
      </c>
    </row>
    <row r="608" spans="1:34" ht="12.75" hidden="1">
      <c r="A608" s="140" t="s">
        <v>254</v>
      </c>
      <c r="B608" s="895">
        <v>56309.17</v>
      </c>
      <c r="C608" s="896">
        <v>10353.46</v>
      </c>
      <c r="D608" s="895">
        <v>56309.17</v>
      </c>
      <c r="E608" s="896">
        <v>9417.06</v>
      </c>
      <c r="F608" s="895">
        <v>56309.17</v>
      </c>
      <c r="G608" s="896">
        <v>9779.57</v>
      </c>
      <c r="H608" s="895">
        <v>56309.17</v>
      </c>
      <c r="I608" s="896">
        <v>9186.41</v>
      </c>
      <c r="J608" s="895">
        <v>56309.17</v>
      </c>
      <c r="K608" s="896">
        <v>9205.68</v>
      </c>
      <c r="L608" s="895">
        <v>56309.17</v>
      </c>
      <c r="M608" s="896">
        <v>8631.03</v>
      </c>
      <c r="N608" s="895">
        <v>337855.02</v>
      </c>
      <c r="O608" s="896">
        <v>56573.21</v>
      </c>
      <c r="P608" s="895">
        <v>56309.17</v>
      </c>
      <c r="Q608" s="896">
        <v>8631.78</v>
      </c>
      <c r="R608" s="895">
        <v>56309.17</v>
      </c>
      <c r="S608" s="896">
        <v>8344.84</v>
      </c>
      <c r="T608" s="895">
        <v>56309.17</v>
      </c>
      <c r="U608" s="896">
        <v>7797.96</v>
      </c>
      <c r="V608" s="895">
        <v>56309.17</v>
      </c>
      <c r="W608" s="896">
        <v>7770.95</v>
      </c>
      <c r="X608" s="895">
        <v>56309.17</v>
      </c>
      <c r="Y608" s="896">
        <v>7242.58</v>
      </c>
      <c r="Z608" s="895">
        <v>56309.17</v>
      </c>
      <c r="AA608" s="896">
        <v>7197.06</v>
      </c>
      <c r="AB608" s="895">
        <v>675710.04</v>
      </c>
      <c r="AC608" s="896">
        <v>103558.38</v>
      </c>
      <c r="AE608" s="419">
        <v>675710.04</v>
      </c>
      <c r="AF608" s="419">
        <v>103558.38</v>
      </c>
      <c r="AG608" s="967">
        <v>0</v>
      </c>
      <c r="AH608" s="967">
        <v>0</v>
      </c>
    </row>
    <row r="609" spans="1:34" ht="12.75" hidden="1">
      <c r="A609" s="553" t="s">
        <v>37</v>
      </c>
      <c r="B609" s="596">
        <v>56309.17</v>
      </c>
      <c r="C609" s="597">
        <v>10353.46</v>
      </c>
      <c r="D609" s="596">
        <v>56309.17</v>
      </c>
      <c r="E609" s="597">
        <v>9417.06</v>
      </c>
      <c r="F609" s="596">
        <v>56309.17</v>
      </c>
      <c r="G609" s="597">
        <v>9779.57</v>
      </c>
      <c r="H609" s="596">
        <v>56309.17</v>
      </c>
      <c r="I609" s="597">
        <v>9186.41</v>
      </c>
      <c r="J609" s="596">
        <v>56309.17</v>
      </c>
      <c r="K609" s="597">
        <v>9205.68</v>
      </c>
      <c r="L609" s="596">
        <v>56309.17</v>
      </c>
      <c r="M609" s="597">
        <v>8631.03</v>
      </c>
      <c r="N609" s="598">
        <v>337855.02</v>
      </c>
      <c r="O609" s="94">
        <v>56573.21</v>
      </c>
      <c r="P609" s="596">
        <v>56309.17</v>
      </c>
      <c r="Q609" s="597">
        <v>8631.78</v>
      </c>
      <c r="R609" s="596">
        <v>56309.17</v>
      </c>
      <c r="S609" s="597">
        <v>8344.84</v>
      </c>
      <c r="T609" s="596">
        <v>56309.17</v>
      </c>
      <c r="U609" s="597">
        <v>7797.96</v>
      </c>
      <c r="V609" s="596">
        <v>56309.17</v>
      </c>
      <c r="W609" s="597">
        <v>7770.95</v>
      </c>
      <c r="X609" s="596">
        <v>56309.17</v>
      </c>
      <c r="Y609" s="597">
        <v>7242.58</v>
      </c>
      <c r="Z609" s="596">
        <v>56309.17</v>
      </c>
      <c r="AA609" s="597">
        <v>7197.06</v>
      </c>
      <c r="AB609" s="598">
        <v>675710.04</v>
      </c>
      <c r="AC609" s="94">
        <v>103558.38</v>
      </c>
      <c r="AE609" s="419">
        <v>675710.04</v>
      </c>
      <c r="AF609" s="419">
        <v>103558.38</v>
      </c>
      <c r="AG609" s="967">
        <v>0</v>
      </c>
      <c r="AH609" s="967">
        <v>0</v>
      </c>
    </row>
    <row r="610" spans="1:34" ht="12.75" hidden="1">
      <c r="A610" s="553" t="s">
        <v>8</v>
      </c>
      <c r="B610" s="596"/>
      <c r="C610" s="597"/>
      <c r="D610" s="596"/>
      <c r="E610" s="597"/>
      <c r="F610" s="596"/>
      <c r="G610" s="597"/>
      <c r="H610" s="596"/>
      <c r="I610" s="597"/>
      <c r="J610" s="596"/>
      <c r="K610" s="597"/>
      <c r="L610" s="596"/>
      <c r="M610" s="597"/>
      <c r="N610" s="598">
        <v>0</v>
      </c>
      <c r="O610" s="94">
        <v>0</v>
      </c>
      <c r="P610" s="596"/>
      <c r="Q610" s="597"/>
      <c r="R610" s="596"/>
      <c r="S610" s="597"/>
      <c r="T610" s="596"/>
      <c r="U610" s="597"/>
      <c r="V610" s="596"/>
      <c r="W610" s="597"/>
      <c r="X610" s="596"/>
      <c r="Y610" s="597"/>
      <c r="Z610" s="596"/>
      <c r="AA610" s="597"/>
      <c r="AB610" s="598">
        <v>0</v>
      </c>
      <c r="AC610" s="94">
        <v>0</v>
      </c>
      <c r="AE610" s="419">
        <v>0</v>
      </c>
      <c r="AF610" s="419">
        <v>0</v>
      </c>
      <c r="AG610" s="967">
        <v>0</v>
      </c>
      <c r="AH610" s="967">
        <v>0</v>
      </c>
    </row>
    <row r="611" spans="1:34" ht="13.5" hidden="1" thickBot="1">
      <c r="A611" s="705" t="s">
        <v>11</v>
      </c>
      <c r="B611" s="604"/>
      <c r="C611" s="605"/>
      <c r="D611" s="604"/>
      <c r="E611" s="605"/>
      <c r="F611" s="604"/>
      <c r="G611" s="605"/>
      <c r="H611" s="604"/>
      <c r="I611" s="605"/>
      <c r="J611" s="604"/>
      <c r="K611" s="605"/>
      <c r="L611" s="604"/>
      <c r="M611" s="605"/>
      <c r="N611" s="606">
        <v>0</v>
      </c>
      <c r="O611" s="607">
        <v>0</v>
      </c>
      <c r="P611" s="604"/>
      <c r="Q611" s="605"/>
      <c r="R611" s="604"/>
      <c r="S611" s="605"/>
      <c r="T611" s="604"/>
      <c r="U611" s="605"/>
      <c r="V611" s="604"/>
      <c r="W611" s="605"/>
      <c r="X611" s="604"/>
      <c r="Y611" s="605"/>
      <c r="Z611" s="604"/>
      <c r="AA611" s="605"/>
      <c r="AB611" s="606">
        <v>0</v>
      </c>
      <c r="AC611" s="607">
        <v>0</v>
      </c>
      <c r="AE611" s="419">
        <v>0</v>
      </c>
      <c r="AF611" s="419">
        <v>0</v>
      </c>
      <c r="AG611" s="967">
        <v>0</v>
      </c>
      <c r="AH611" s="967">
        <v>0</v>
      </c>
    </row>
    <row r="612" spans="1:34" s="52" customFormat="1" ht="13.5" hidden="1" thickBot="1">
      <c r="A612" s="42" t="s">
        <v>245</v>
      </c>
      <c r="B612" s="40">
        <v>56309.17</v>
      </c>
      <c r="C612" s="39">
        <v>10353.46</v>
      </c>
      <c r="D612" s="40">
        <v>56309.17</v>
      </c>
      <c r="E612" s="39">
        <v>9417.06</v>
      </c>
      <c r="F612" s="40">
        <v>56309.17</v>
      </c>
      <c r="G612" s="39">
        <v>9779.57</v>
      </c>
      <c r="H612" s="40">
        <v>56309.17</v>
      </c>
      <c r="I612" s="39">
        <v>9186.41</v>
      </c>
      <c r="J612" s="40">
        <v>56309.17</v>
      </c>
      <c r="K612" s="39">
        <v>9205.68</v>
      </c>
      <c r="L612" s="40">
        <v>56309.17</v>
      </c>
      <c r="M612" s="39">
        <v>8631.03</v>
      </c>
      <c r="N612" s="59">
        <v>337855.02</v>
      </c>
      <c r="O612" s="58">
        <v>56573.21</v>
      </c>
      <c r="P612" s="40">
        <v>56309.17</v>
      </c>
      <c r="Q612" s="39">
        <v>8631.78</v>
      </c>
      <c r="R612" s="40">
        <v>56309.17</v>
      </c>
      <c r="S612" s="39">
        <v>8344.84</v>
      </c>
      <c r="T612" s="40">
        <v>56309.17</v>
      </c>
      <c r="U612" s="39">
        <v>7797.96</v>
      </c>
      <c r="V612" s="40">
        <v>56309.17</v>
      </c>
      <c r="W612" s="39">
        <v>7770.95</v>
      </c>
      <c r="X612" s="40">
        <v>56309.17</v>
      </c>
      <c r="Y612" s="39">
        <v>7242.58</v>
      </c>
      <c r="Z612" s="40">
        <v>56309.17</v>
      </c>
      <c r="AA612" s="39">
        <v>7197.06</v>
      </c>
      <c r="AB612" s="59">
        <v>675710.04</v>
      </c>
      <c r="AC612" s="58">
        <v>103558.38</v>
      </c>
      <c r="AE612" s="419">
        <v>675710.04</v>
      </c>
      <c r="AF612" s="419">
        <v>103558.38</v>
      </c>
      <c r="AG612" s="967">
        <v>0</v>
      </c>
      <c r="AH612" s="967">
        <v>0</v>
      </c>
    </row>
    <row r="613" spans="31:34" ht="12.75" hidden="1">
      <c r="AE613" s="419">
        <v>0</v>
      </c>
      <c r="AF613" s="419">
        <v>0</v>
      </c>
      <c r="AG613" s="967">
        <v>0</v>
      </c>
      <c r="AH613" s="967">
        <v>0</v>
      </c>
    </row>
    <row r="614" spans="31:34" ht="12.75" hidden="1">
      <c r="AE614" s="419">
        <v>0</v>
      </c>
      <c r="AF614" s="419">
        <v>0</v>
      </c>
      <c r="AG614" s="967">
        <v>0</v>
      </c>
      <c r="AH614" s="967">
        <v>0</v>
      </c>
    </row>
    <row r="615" spans="1:34" ht="25.5" hidden="1" thickBot="1">
      <c r="A615" s="33"/>
      <c r="B615" s="33"/>
      <c r="C615" s="33"/>
      <c r="D615" s="33"/>
      <c r="E615" s="33"/>
      <c r="F615" s="33"/>
      <c r="G615" s="33"/>
      <c r="H615" s="34" t="s">
        <v>447</v>
      </c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4" t="s">
        <v>447</v>
      </c>
      <c r="W615" s="33"/>
      <c r="X615" s="33"/>
      <c r="Y615" s="33"/>
      <c r="Z615" s="33"/>
      <c r="AA615" s="33"/>
      <c r="AB615" s="1047"/>
      <c r="AC615" s="1047"/>
      <c r="AD615" s="28" t="s">
        <v>447</v>
      </c>
      <c r="AE615" s="419">
        <v>0</v>
      </c>
      <c r="AF615" s="419">
        <v>0</v>
      </c>
      <c r="AG615" s="967">
        <v>0</v>
      </c>
      <c r="AH615" s="967">
        <v>0</v>
      </c>
    </row>
    <row r="616" spans="1:34" s="52" customFormat="1" ht="13.5" hidden="1" thickBot="1">
      <c r="A616" s="24" t="s">
        <v>218</v>
      </c>
      <c r="B616" s="49"/>
      <c r="C616" s="49"/>
      <c r="D616" s="49"/>
      <c r="E616" s="49"/>
      <c r="F616" s="49"/>
      <c r="G616" s="49"/>
      <c r="H616" s="88" t="s">
        <v>256</v>
      </c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88" t="s">
        <v>256</v>
      </c>
      <c r="W616" s="49"/>
      <c r="X616" s="49"/>
      <c r="Y616" s="49"/>
      <c r="Z616" s="49"/>
      <c r="AA616" s="49"/>
      <c r="AB616" s="49"/>
      <c r="AC616" s="48"/>
      <c r="AE616" s="419">
        <v>0</v>
      </c>
      <c r="AF616" s="419">
        <v>0</v>
      </c>
      <c r="AG616" s="967">
        <v>0</v>
      </c>
      <c r="AH616" s="967">
        <v>0</v>
      </c>
    </row>
    <row r="617" spans="1:34" ht="12.75" hidden="1">
      <c r="A617" s="140" t="s">
        <v>254</v>
      </c>
      <c r="B617" s="895">
        <v>56309.17</v>
      </c>
      <c r="C617" s="896">
        <v>6910.11</v>
      </c>
      <c r="D617" s="895">
        <v>56309.17</v>
      </c>
      <c r="E617" s="896">
        <v>5982.22</v>
      </c>
      <c r="F617" s="895">
        <v>56309.17</v>
      </c>
      <c r="G617" s="896">
        <v>6336.22</v>
      </c>
      <c r="H617" s="895">
        <v>56309.17</v>
      </c>
      <c r="I617" s="896">
        <v>5854.14</v>
      </c>
      <c r="J617" s="895">
        <v>56309.17</v>
      </c>
      <c r="K617" s="896">
        <v>5762.33</v>
      </c>
      <c r="L617" s="895">
        <v>56309.17</v>
      </c>
      <c r="M617" s="896">
        <v>5298.76</v>
      </c>
      <c r="N617" s="895">
        <v>337855.02</v>
      </c>
      <c r="O617" s="896">
        <v>36143.78</v>
      </c>
      <c r="P617" s="895">
        <v>56309.17</v>
      </c>
      <c r="Q617" s="896">
        <v>5188.44</v>
      </c>
      <c r="R617" s="895">
        <v>56309.17</v>
      </c>
      <c r="S617" s="896">
        <v>4901.49</v>
      </c>
      <c r="T617" s="895">
        <v>56309.17</v>
      </c>
      <c r="U617" s="896">
        <v>4465.69</v>
      </c>
      <c r="V617" s="895">
        <v>56309.17</v>
      </c>
      <c r="W617" s="896">
        <v>4327.6</v>
      </c>
      <c r="X617" s="895">
        <v>56309.17</v>
      </c>
      <c r="Y617" s="896">
        <v>3910.31</v>
      </c>
      <c r="Z617" s="895">
        <v>56309.17</v>
      </c>
      <c r="AA617" s="896">
        <v>3753.71</v>
      </c>
      <c r="AB617" s="895">
        <v>675710.04</v>
      </c>
      <c r="AC617" s="896">
        <v>62691.02</v>
      </c>
      <c r="AE617" s="419">
        <v>675710.04</v>
      </c>
      <c r="AF617" s="419">
        <v>62691.02</v>
      </c>
      <c r="AG617" s="967">
        <v>0</v>
      </c>
      <c r="AH617" s="967">
        <v>0</v>
      </c>
    </row>
    <row r="618" spans="1:34" ht="12.75" hidden="1">
      <c r="A618" s="553" t="s">
        <v>37</v>
      </c>
      <c r="B618" s="596">
        <v>56309.17</v>
      </c>
      <c r="C618" s="597">
        <v>6910.11</v>
      </c>
      <c r="D618" s="596">
        <v>56309.17</v>
      </c>
      <c r="E618" s="597">
        <v>5982.22</v>
      </c>
      <c r="F618" s="596">
        <v>56309.17</v>
      </c>
      <c r="G618" s="597">
        <v>6336.22</v>
      </c>
      <c r="H618" s="596">
        <v>56309.17</v>
      </c>
      <c r="I618" s="597">
        <v>5854.14</v>
      </c>
      <c r="J618" s="596">
        <v>56309.17</v>
      </c>
      <c r="K618" s="597">
        <v>5762.33</v>
      </c>
      <c r="L618" s="596">
        <v>56309.17</v>
      </c>
      <c r="M618" s="597">
        <v>5298.76</v>
      </c>
      <c r="N618" s="598">
        <v>337855.02</v>
      </c>
      <c r="O618" s="94">
        <v>36143.78</v>
      </c>
      <c r="P618" s="596">
        <v>56309.17</v>
      </c>
      <c r="Q618" s="597">
        <v>5188.44</v>
      </c>
      <c r="R618" s="596">
        <v>56309.17</v>
      </c>
      <c r="S618" s="597">
        <v>4901.49</v>
      </c>
      <c r="T618" s="596">
        <v>56309.17</v>
      </c>
      <c r="U618" s="597">
        <v>4465.69</v>
      </c>
      <c r="V618" s="596">
        <v>56309.17</v>
      </c>
      <c r="W618" s="597">
        <v>4327.6</v>
      </c>
      <c r="X618" s="596">
        <v>56309.17</v>
      </c>
      <c r="Y618" s="597">
        <v>3910.31</v>
      </c>
      <c r="Z618" s="596">
        <v>56309.17</v>
      </c>
      <c r="AA618" s="597">
        <v>3753.71</v>
      </c>
      <c r="AB618" s="598">
        <v>675710.04</v>
      </c>
      <c r="AC618" s="94">
        <v>62691.02</v>
      </c>
      <c r="AE618" s="419">
        <v>675710.04</v>
      </c>
      <c r="AF618" s="419">
        <v>62691.02</v>
      </c>
      <c r="AG618" s="967">
        <v>0</v>
      </c>
      <c r="AH618" s="967">
        <v>0</v>
      </c>
    </row>
    <row r="619" spans="1:34" ht="12.75" hidden="1">
      <c r="A619" s="553" t="s">
        <v>8</v>
      </c>
      <c r="B619" s="596"/>
      <c r="C619" s="597"/>
      <c r="D619" s="596"/>
      <c r="E619" s="597"/>
      <c r="F619" s="596"/>
      <c r="G619" s="597"/>
      <c r="H619" s="596"/>
      <c r="I619" s="597"/>
      <c r="J619" s="596"/>
      <c r="K619" s="597"/>
      <c r="L619" s="596"/>
      <c r="M619" s="597"/>
      <c r="N619" s="598">
        <v>0</v>
      </c>
      <c r="O619" s="94">
        <v>0</v>
      </c>
      <c r="P619" s="596"/>
      <c r="Q619" s="597"/>
      <c r="R619" s="596"/>
      <c r="S619" s="597"/>
      <c r="T619" s="596"/>
      <c r="U619" s="597"/>
      <c r="V619" s="596"/>
      <c r="W619" s="597"/>
      <c r="X619" s="596"/>
      <c r="Y619" s="597"/>
      <c r="Z619" s="596"/>
      <c r="AA619" s="597"/>
      <c r="AB619" s="598">
        <v>0</v>
      </c>
      <c r="AC619" s="94">
        <v>0</v>
      </c>
      <c r="AE619" s="419">
        <v>0</v>
      </c>
      <c r="AF619" s="419">
        <v>0</v>
      </c>
      <c r="AG619" s="967">
        <v>0</v>
      </c>
      <c r="AH619" s="967">
        <v>0</v>
      </c>
    </row>
    <row r="620" spans="1:34" ht="13.5" hidden="1" thickBot="1">
      <c r="A620" s="705" t="s">
        <v>11</v>
      </c>
      <c r="B620" s="604"/>
      <c r="C620" s="605"/>
      <c r="D620" s="604"/>
      <c r="E620" s="605"/>
      <c r="F620" s="604"/>
      <c r="G620" s="605"/>
      <c r="H620" s="604"/>
      <c r="I620" s="605"/>
      <c r="J620" s="604"/>
      <c r="K620" s="605"/>
      <c r="L620" s="604"/>
      <c r="M620" s="605"/>
      <c r="N620" s="606">
        <v>0</v>
      </c>
      <c r="O620" s="607">
        <v>0</v>
      </c>
      <c r="P620" s="604"/>
      <c r="Q620" s="605"/>
      <c r="R620" s="604"/>
      <c r="S620" s="605"/>
      <c r="T620" s="604"/>
      <c r="U620" s="605"/>
      <c r="V620" s="604"/>
      <c r="W620" s="605"/>
      <c r="X620" s="604"/>
      <c r="Y620" s="605"/>
      <c r="Z620" s="604"/>
      <c r="AA620" s="605"/>
      <c r="AB620" s="606">
        <v>0</v>
      </c>
      <c r="AC620" s="607">
        <v>0</v>
      </c>
      <c r="AE620" s="419">
        <v>0</v>
      </c>
      <c r="AF620" s="419">
        <v>0</v>
      </c>
      <c r="AG620" s="967">
        <v>0</v>
      </c>
      <c r="AH620" s="967">
        <v>0</v>
      </c>
    </row>
    <row r="621" spans="1:34" s="52" customFormat="1" ht="13.5" hidden="1" thickBot="1">
      <c r="A621" s="42" t="s">
        <v>245</v>
      </c>
      <c r="B621" s="40">
        <v>56309.17</v>
      </c>
      <c r="C621" s="39">
        <v>6910.11</v>
      </c>
      <c r="D621" s="40">
        <v>56309.17</v>
      </c>
      <c r="E621" s="39">
        <v>5982.22</v>
      </c>
      <c r="F621" s="40">
        <v>56309.17</v>
      </c>
      <c r="G621" s="39">
        <v>6336.22</v>
      </c>
      <c r="H621" s="40">
        <v>56309.17</v>
      </c>
      <c r="I621" s="39">
        <v>5854.14</v>
      </c>
      <c r="J621" s="40">
        <v>56309.17</v>
      </c>
      <c r="K621" s="39">
        <v>5762.33</v>
      </c>
      <c r="L621" s="40">
        <v>56309.17</v>
      </c>
      <c r="M621" s="39">
        <v>5298.76</v>
      </c>
      <c r="N621" s="59">
        <v>337855.02</v>
      </c>
      <c r="O621" s="58">
        <v>36143.78</v>
      </c>
      <c r="P621" s="40">
        <v>56309.17</v>
      </c>
      <c r="Q621" s="39">
        <v>5188.44</v>
      </c>
      <c r="R621" s="40">
        <v>56309.17</v>
      </c>
      <c r="S621" s="39">
        <v>4901.49</v>
      </c>
      <c r="T621" s="40">
        <v>56309.17</v>
      </c>
      <c r="U621" s="39">
        <v>4465.69</v>
      </c>
      <c r="V621" s="40">
        <v>56309.17</v>
      </c>
      <c r="W621" s="39">
        <v>4327.6</v>
      </c>
      <c r="X621" s="40">
        <v>56309.17</v>
      </c>
      <c r="Y621" s="39">
        <v>3910.31</v>
      </c>
      <c r="Z621" s="40">
        <v>56309.17</v>
      </c>
      <c r="AA621" s="39">
        <v>3753.71</v>
      </c>
      <c r="AB621" s="59">
        <v>675710.04</v>
      </c>
      <c r="AC621" s="58">
        <v>62691.02</v>
      </c>
      <c r="AE621" s="419">
        <v>675710.04</v>
      </c>
      <c r="AF621" s="419">
        <v>62691.02</v>
      </c>
      <c r="AG621" s="967">
        <v>0</v>
      </c>
      <c r="AH621" s="967">
        <v>0</v>
      </c>
    </row>
    <row r="622" spans="31:34" ht="12.75" hidden="1">
      <c r="AE622" s="419">
        <v>0</v>
      </c>
      <c r="AF622" s="419">
        <v>0</v>
      </c>
      <c r="AG622" s="967">
        <v>0</v>
      </c>
      <c r="AH622" s="967">
        <v>0</v>
      </c>
    </row>
    <row r="623" spans="31:34" ht="12.75" hidden="1">
      <c r="AE623" s="419">
        <v>0</v>
      </c>
      <c r="AF623" s="419">
        <v>0</v>
      </c>
      <c r="AG623" s="967">
        <v>0</v>
      </c>
      <c r="AH623" s="967">
        <v>0</v>
      </c>
    </row>
    <row r="624" spans="1:34" ht="25.5" hidden="1" thickBot="1">
      <c r="A624" s="33"/>
      <c r="B624" s="33"/>
      <c r="C624" s="33"/>
      <c r="D624" s="33"/>
      <c r="E624" s="33"/>
      <c r="F624" s="33"/>
      <c r="G624" s="33"/>
      <c r="H624" s="34" t="s">
        <v>448</v>
      </c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4" t="s">
        <v>448</v>
      </c>
      <c r="W624" s="33"/>
      <c r="X624" s="33"/>
      <c r="Y624" s="33"/>
      <c r="Z624" s="33"/>
      <c r="AA624" s="33"/>
      <c r="AB624" s="1047"/>
      <c r="AC624" s="1047"/>
      <c r="AD624" s="28" t="s">
        <v>448</v>
      </c>
      <c r="AE624" s="419">
        <v>0</v>
      </c>
      <c r="AF624" s="419">
        <v>0</v>
      </c>
      <c r="AG624" s="967">
        <v>0</v>
      </c>
      <c r="AH624" s="967">
        <v>0</v>
      </c>
    </row>
    <row r="625" spans="1:34" s="52" customFormat="1" ht="13.5" hidden="1" thickBot="1">
      <c r="A625" s="24" t="s">
        <v>218</v>
      </c>
      <c r="B625" s="49"/>
      <c r="C625" s="49"/>
      <c r="D625" s="49"/>
      <c r="E625" s="49"/>
      <c r="F625" s="49"/>
      <c r="G625" s="49"/>
      <c r="H625" s="88" t="s">
        <v>256</v>
      </c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88" t="s">
        <v>256</v>
      </c>
      <c r="W625" s="49"/>
      <c r="X625" s="49"/>
      <c r="Y625" s="49"/>
      <c r="Z625" s="49"/>
      <c r="AA625" s="49"/>
      <c r="AB625" s="49"/>
      <c r="AC625" s="48"/>
      <c r="AE625" s="419">
        <v>0</v>
      </c>
      <c r="AF625" s="419">
        <v>0</v>
      </c>
      <c r="AG625" s="967">
        <v>0</v>
      </c>
      <c r="AH625" s="967">
        <v>0</v>
      </c>
    </row>
    <row r="626" spans="1:34" ht="12.75" hidden="1">
      <c r="A626" s="140" t="s">
        <v>254</v>
      </c>
      <c r="B626" s="895">
        <v>56309.17</v>
      </c>
      <c r="C626" s="896">
        <v>3466.77</v>
      </c>
      <c r="D626" s="895">
        <v>56309.17</v>
      </c>
      <c r="E626" s="896">
        <v>2872.1</v>
      </c>
      <c r="F626" s="895">
        <v>56309.17</v>
      </c>
      <c r="G626" s="896">
        <v>2892.88</v>
      </c>
      <c r="H626" s="895">
        <v>56309.17</v>
      </c>
      <c r="I626" s="896">
        <v>2521.87</v>
      </c>
      <c r="J626" s="895">
        <v>56309.17</v>
      </c>
      <c r="K626" s="896">
        <v>2318.99</v>
      </c>
      <c r="L626" s="895">
        <v>56309.17</v>
      </c>
      <c r="M626" s="896">
        <v>1966.49</v>
      </c>
      <c r="N626" s="895">
        <v>337855.02</v>
      </c>
      <c r="O626" s="896">
        <v>16039.1</v>
      </c>
      <c r="P626" s="895">
        <v>56309.17</v>
      </c>
      <c r="Q626" s="896">
        <v>1745.1</v>
      </c>
      <c r="R626" s="895">
        <v>56309.17</v>
      </c>
      <c r="S626" s="896">
        <v>1458.15</v>
      </c>
      <c r="T626" s="895">
        <v>56309.17</v>
      </c>
      <c r="U626" s="896">
        <v>1133.42</v>
      </c>
      <c r="V626" s="895">
        <v>56309.17</v>
      </c>
      <c r="W626" s="896">
        <v>884.26</v>
      </c>
      <c r="X626" s="895">
        <v>56309.17</v>
      </c>
      <c r="Y626" s="896">
        <v>578.05</v>
      </c>
      <c r="Z626" s="895">
        <v>60905.750000009575</v>
      </c>
      <c r="AA626" s="896">
        <v>310.37</v>
      </c>
      <c r="AB626" s="895">
        <v>680306.6200000095</v>
      </c>
      <c r="AC626" s="896">
        <v>22148.45</v>
      </c>
      <c r="AE626" s="419">
        <v>680306.6200000095</v>
      </c>
      <c r="AF626" s="419">
        <v>22148.45</v>
      </c>
      <c r="AG626" s="967">
        <v>0</v>
      </c>
      <c r="AH626" s="967">
        <v>0</v>
      </c>
    </row>
    <row r="627" spans="1:34" ht="12.75" hidden="1">
      <c r="A627" s="553" t="s">
        <v>37</v>
      </c>
      <c r="B627" s="596">
        <v>56309.17</v>
      </c>
      <c r="C627" s="597">
        <v>3466.77</v>
      </c>
      <c r="D627" s="596">
        <v>56309.17</v>
      </c>
      <c r="E627" s="597">
        <v>2872.1</v>
      </c>
      <c r="F627" s="596">
        <v>56309.17</v>
      </c>
      <c r="G627" s="597">
        <v>2892.88</v>
      </c>
      <c r="H627" s="596">
        <v>56309.17</v>
      </c>
      <c r="I627" s="597">
        <v>2521.87</v>
      </c>
      <c r="J627" s="596">
        <v>56309.17</v>
      </c>
      <c r="K627" s="597">
        <v>2318.99</v>
      </c>
      <c r="L627" s="596">
        <v>56309.17</v>
      </c>
      <c r="M627" s="597">
        <v>1966.49</v>
      </c>
      <c r="N627" s="598">
        <v>337855.02</v>
      </c>
      <c r="O627" s="94">
        <v>16039.1</v>
      </c>
      <c r="P627" s="596">
        <v>56309.17</v>
      </c>
      <c r="Q627" s="597">
        <v>1745.1</v>
      </c>
      <c r="R627" s="596">
        <v>56309.17</v>
      </c>
      <c r="S627" s="597">
        <v>1458.15</v>
      </c>
      <c r="T627" s="596">
        <v>56309.17</v>
      </c>
      <c r="U627" s="597">
        <v>1133.42</v>
      </c>
      <c r="V627" s="596">
        <v>56309.17</v>
      </c>
      <c r="W627" s="597">
        <v>884.26</v>
      </c>
      <c r="X627" s="596">
        <v>56309.17</v>
      </c>
      <c r="Y627" s="597">
        <v>578.05</v>
      </c>
      <c r="Z627" s="596">
        <v>60905.750000009575</v>
      </c>
      <c r="AA627" s="597">
        <v>310.37</v>
      </c>
      <c r="AB627" s="598">
        <v>680306.6200000095</v>
      </c>
      <c r="AC627" s="94">
        <v>22148.45</v>
      </c>
      <c r="AE627" s="419">
        <v>680306.6200000095</v>
      </c>
      <c r="AF627" s="419">
        <v>22148.45</v>
      </c>
      <c r="AG627" s="967">
        <v>0</v>
      </c>
      <c r="AH627" s="967">
        <v>0</v>
      </c>
    </row>
    <row r="628" spans="1:34" ht="12.75" hidden="1">
      <c r="A628" s="553" t="s">
        <v>8</v>
      </c>
      <c r="B628" s="596"/>
      <c r="C628" s="597"/>
      <c r="D628" s="596"/>
      <c r="E628" s="597"/>
      <c r="F628" s="596"/>
      <c r="G628" s="597"/>
      <c r="H628" s="596"/>
      <c r="I628" s="597"/>
      <c r="J628" s="596"/>
      <c r="K628" s="597"/>
      <c r="L628" s="596"/>
      <c r="M628" s="597"/>
      <c r="N628" s="598">
        <v>0</v>
      </c>
      <c r="O628" s="94">
        <v>0</v>
      </c>
      <c r="P628" s="596"/>
      <c r="Q628" s="597"/>
      <c r="R628" s="596"/>
      <c r="S628" s="597"/>
      <c r="T628" s="596"/>
      <c r="U628" s="597"/>
      <c r="V628" s="596"/>
      <c r="W628" s="597"/>
      <c r="X628" s="596"/>
      <c r="Y628" s="597"/>
      <c r="Z628" s="596"/>
      <c r="AA628" s="597"/>
      <c r="AB628" s="598">
        <v>0</v>
      </c>
      <c r="AC628" s="94">
        <v>0</v>
      </c>
      <c r="AE628" s="419">
        <v>0</v>
      </c>
      <c r="AF628" s="419">
        <v>0</v>
      </c>
      <c r="AG628" s="967">
        <v>0</v>
      </c>
      <c r="AH628" s="967">
        <v>0</v>
      </c>
    </row>
    <row r="629" spans="1:34" ht="13.5" hidden="1" thickBot="1">
      <c r="A629" s="705" t="s">
        <v>11</v>
      </c>
      <c r="B629" s="604"/>
      <c r="C629" s="605"/>
      <c r="D629" s="604"/>
      <c r="E629" s="605"/>
      <c r="F629" s="604"/>
      <c r="G629" s="605"/>
      <c r="H629" s="604"/>
      <c r="I629" s="605"/>
      <c r="J629" s="604"/>
      <c r="K629" s="605"/>
      <c r="L629" s="604"/>
      <c r="M629" s="605"/>
      <c r="N629" s="606">
        <v>0</v>
      </c>
      <c r="O629" s="607">
        <v>0</v>
      </c>
      <c r="P629" s="604"/>
      <c r="Q629" s="605"/>
      <c r="R629" s="604"/>
      <c r="S629" s="605"/>
      <c r="T629" s="604"/>
      <c r="U629" s="605"/>
      <c r="V629" s="604"/>
      <c r="W629" s="605"/>
      <c r="X629" s="604"/>
      <c r="Y629" s="605"/>
      <c r="Z629" s="604"/>
      <c r="AA629" s="605"/>
      <c r="AB629" s="606">
        <v>0</v>
      </c>
      <c r="AC629" s="607">
        <v>0</v>
      </c>
      <c r="AE629" s="419">
        <v>0</v>
      </c>
      <c r="AF629" s="419">
        <v>0</v>
      </c>
      <c r="AG629" s="967">
        <v>0</v>
      </c>
      <c r="AH629" s="967">
        <v>0</v>
      </c>
    </row>
    <row r="630" spans="1:34" s="52" customFormat="1" ht="13.5" hidden="1" thickBot="1">
      <c r="A630" s="42" t="s">
        <v>245</v>
      </c>
      <c r="B630" s="40">
        <v>56309.17</v>
      </c>
      <c r="C630" s="39">
        <v>3466.77</v>
      </c>
      <c r="D630" s="40">
        <v>56309.17</v>
      </c>
      <c r="E630" s="39">
        <v>2872.1</v>
      </c>
      <c r="F630" s="40">
        <v>56309.17</v>
      </c>
      <c r="G630" s="39">
        <v>2892.88</v>
      </c>
      <c r="H630" s="40">
        <v>56309.17</v>
      </c>
      <c r="I630" s="39">
        <v>2521.87</v>
      </c>
      <c r="J630" s="40">
        <v>56309.17</v>
      </c>
      <c r="K630" s="39">
        <v>2318.99</v>
      </c>
      <c r="L630" s="40">
        <v>56309.17</v>
      </c>
      <c r="M630" s="39">
        <v>1966.49</v>
      </c>
      <c r="N630" s="59">
        <v>337855.02</v>
      </c>
      <c r="O630" s="58">
        <v>16039.1</v>
      </c>
      <c r="P630" s="40">
        <v>56309.17</v>
      </c>
      <c r="Q630" s="39">
        <v>1745.1</v>
      </c>
      <c r="R630" s="40">
        <v>56309.17</v>
      </c>
      <c r="S630" s="39">
        <v>1458.15</v>
      </c>
      <c r="T630" s="40">
        <v>56309.17</v>
      </c>
      <c r="U630" s="39">
        <v>1133.42</v>
      </c>
      <c r="V630" s="40">
        <v>56309.17</v>
      </c>
      <c r="W630" s="39">
        <v>884.26</v>
      </c>
      <c r="X630" s="40">
        <v>56309.17</v>
      </c>
      <c r="Y630" s="39">
        <v>578.05</v>
      </c>
      <c r="Z630" s="40">
        <v>60905.750000009575</v>
      </c>
      <c r="AA630" s="39">
        <v>310.37</v>
      </c>
      <c r="AB630" s="59">
        <v>680306.6200000095</v>
      </c>
      <c r="AC630" s="58">
        <v>22148.45</v>
      </c>
      <c r="AE630" s="419">
        <v>680306.6200000095</v>
      </c>
      <c r="AF630" s="419">
        <v>22148.45</v>
      </c>
      <c r="AG630" s="967">
        <v>0</v>
      </c>
      <c r="AH630" s="967">
        <v>0</v>
      </c>
    </row>
    <row r="631" ht="12.75" hidden="1"/>
    <row r="632" spans="28:29" ht="12.75" hidden="1">
      <c r="AB632" s="1005">
        <v>287307776.2899777</v>
      </c>
      <c r="AC632" s="1005">
        <v>57934575.8991781</v>
      </c>
    </row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</sheetData>
  <sheetProtection/>
  <mergeCells count="33">
    <mergeCell ref="AB450:AC450"/>
    <mergeCell ref="AB496:AC496"/>
    <mergeCell ref="AB81:AC81"/>
    <mergeCell ref="AB235:AC235"/>
    <mergeCell ref="AB291:AC291"/>
    <mergeCell ref="AB346:AC346"/>
    <mergeCell ref="AB399:AC399"/>
    <mergeCell ref="Z7:AA7"/>
    <mergeCell ref="V7:W7"/>
    <mergeCell ref="P7:Q7"/>
    <mergeCell ref="AB570:AC570"/>
    <mergeCell ref="AB11:AC11"/>
    <mergeCell ref="AB7:AC7"/>
    <mergeCell ref="X7:Y7"/>
    <mergeCell ref="AB157:AC157"/>
    <mergeCell ref="T7:U7"/>
    <mergeCell ref="AB526:AC526"/>
    <mergeCell ref="B7:C7"/>
    <mergeCell ref="L7:M7"/>
    <mergeCell ref="J7:K7"/>
    <mergeCell ref="H7:I7"/>
    <mergeCell ref="F7:G7"/>
    <mergeCell ref="D7:E7"/>
    <mergeCell ref="AB579:AC579"/>
    <mergeCell ref="N7:O7"/>
    <mergeCell ref="R7:S7"/>
    <mergeCell ref="AB624:AC624"/>
    <mergeCell ref="AB588:AC588"/>
    <mergeCell ref="AB597:AC597"/>
    <mergeCell ref="AB606:AC606"/>
    <mergeCell ref="AB615:AC615"/>
    <mergeCell ref="AB552:AC552"/>
    <mergeCell ref="AB561:AC561"/>
  </mergeCells>
  <printOptions horizontalCentered="1"/>
  <pageMargins left="0" right="0" top="0" bottom="0" header="0" footer="0.3937007874015748"/>
  <pageSetup firstPageNumber="2" useFirstPageNumber="1" horizontalDpi="600" verticalDpi="600" orientation="portrait" pageOrder="overThenDown" paperSize="9" scale="55" r:id="rId2"/>
  <headerFooter alignWithMargins="0">
    <oddFooter>&amp;CPágina N° &amp;P</oddFooter>
  </headerFooter>
  <colBreaks count="1" manualBreakCount="1">
    <brk id="15" min="80" max="1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AX92"/>
  <sheetViews>
    <sheetView showGridLines="0" view="pageBreakPreview" zoomScale="60" zoomScalePageLayoutView="0" workbookViewId="0" topLeftCell="A1">
      <selection activeCell="A1" sqref="A1:IV16384"/>
    </sheetView>
  </sheetViews>
  <sheetFormatPr defaultColWidth="11.421875" defaultRowHeight="12.75"/>
  <cols>
    <col min="1" max="1" width="25.140625" style="0" customWidth="1"/>
    <col min="2" max="2" width="18.28125" style="0" hidden="1" customWidth="1"/>
    <col min="3" max="3" width="8.8515625" style="0" customWidth="1"/>
    <col min="4" max="4" width="9.421875" style="0" customWidth="1"/>
    <col min="5" max="5" width="9.8515625" style="0" customWidth="1"/>
    <col min="6" max="6" width="9.57421875" style="0" customWidth="1"/>
    <col min="7" max="7" width="10.00390625" style="0" customWidth="1"/>
    <col min="8" max="8" width="9.28125" style="0" customWidth="1"/>
    <col min="9" max="9" width="9.57421875" style="0" customWidth="1"/>
    <col min="10" max="10" width="9.8515625" style="0" bestFit="1" customWidth="1"/>
    <col min="11" max="11" width="10.57421875" style="0" bestFit="1" customWidth="1"/>
    <col min="12" max="12" width="9.8515625" style="0" bestFit="1" customWidth="1"/>
    <col min="13" max="13" width="10.57421875" style="0" bestFit="1" customWidth="1"/>
    <col min="14" max="14" width="10.00390625" style="0" customWidth="1"/>
    <col min="15" max="15" width="10.57421875" style="0" bestFit="1" customWidth="1"/>
    <col min="16" max="16" width="8.00390625" style="0" customWidth="1"/>
    <col min="17" max="17" width="10.57421875" style="0" bestFit="1" customWidth="1"/>
    <col min="18" max="18" width="8.140625" style="0" customWidth="1"/>
    <col min="19" max="19" width="8.8515625" style="0" customWidth="1"/>
    <col min="20" max="20" width="9.7109375" style="0" bestFit="1" customWidth="1"/>
    <col min="21" max="21" width="10.57421875" style="0" bestFit="1" customWidth="1"/>
    <col min="22" max="22" width="6.8515625" style="0" customWidth="1"/>
    <col min="23" max="23" width="6.7109375" style="0" customWidth="1"/>
    <col min="24" max="24" width="6.8515625" style="0" customWidth="1"/>
    <col min="25" max="25" width="7.140625" style="0" bestFit="1" customWidth="1"/>
    <col min="26" max="27" width="6.8515625" style="0" customWidth="1"/>
    <col min="28" max="28" width="7.57421875" style="0" customWidth="1"/>
    <col min="29" max="29" width="7.00390625" style="0" bestFit="1" customWidth="1"/>
    <col min="30" max="30" width="6.8515625" style="0" customWidth="1"/>
    <col min="31" max="31" width="7.00390625" style="0" bestFit="1" customWidth="1"/>
    <col min="32" max="32" width="6.8515625" style="0" customWidth="1"/>
    <col min="33" max="33" width="7.00390625" style="0" bestFit="1" customWidth="1"/>
    <col min="34" max="34" width="6.8515625" style="0" customWidth="1"/>
    <col min="35" max="35" width="7.00390625" style="0" bestFit="1" customWidth="1"/>
    <col min="36" max="36" width="6.8515625" style="0" customWidth="1"/>
    <col min="37" max="37" width="7.00390625" style="0" bestFit="1" customWidth="1"/>
    <col min="38" max="38" width="6.8515625" style="0" customWidth="1"/>
    <col min="39" max="39" width="8.28125" style="0" bestFit="1" customWidth="1"/>
    <col min="40" max="40" width="6.8515625" style="0" customWidth="1"/>
    <col min="41" max="41" width="11.28125" style="0" customWidth="1"/>
    <col min="42" max="42" width="10.140625" style="0" customWidth="1"/>
    <col min="43" max="43" width="11.7109375" style="0" bestFit="1" customWidth="1"/>
    <col min="47" max="47" width="9.57421875" style="0" bestFit="1" customWidth="1"/>
    <col min="49" max="50" width="7.8515625" style="0" bestFit="1" customWidth="1"/>
  </cols>
  <sheetData>
    <row r="1" spans="1:45" s="64" customFormat="1" ht="24" customHeight="1">
      <c r="A1" s="57" t="s">
        <v>222</v>
      </c>
      <c r="B1" s="57"/>
      <c r="C1" s="33"/>
      <c r="D1" s="33"/>
      <c r="E1" s="33"/>
      <c r="F1" s="33"/>
      <c r="G1" s="33"/>
      <c r="H1" s="33"/>
      <c r="I1" s="33"/>
      <c r="J1" s="56"/>
      <c r="K1" s="33"/>
      <c r="L1" s="33"/>
      <c r="M1" s="33"/>
      <c r="N1" s="56"/>
      <c r="O1" s="33"/>
      <c r="P1" s="56" t="s">
        <v>212</v>
      </c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56" t="s">
        <v>212</v>
      </c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56" t="s">
        <v>212</v>
      </c>
    </row>
    <row r="2" spans="1:40" ht="18" customHeight="1">
      <c r="A2" s="37"/>
      <c r="B2" s="37"/>
      <c r="I2" s="36" t="s">
        <v>243</v>
      </c>
      <c r="W2" s="36" t="s">
        <v>243</v>
      </c>
      <c r="AN2" s="36" t="s">
        <v>243</v>
      </c>
    </row>
    <row r="3" spans="1:40" ht="18" customHeight="1">
      <c r="A3" s="37"/>
      <c r="B3" s="37"/>
      <c r="I3" s="36" t="s">
        <v>450</v>
      </c>
      <c r="W3" s="36" t="s">
        <v>451</v>
      </c>
      <c r="AN3" s="36" t="s">
        <v>452</v>
      </c>
    </row>
    <row r="4" spans="1:45" s="64" customFormat="1" ht="24" customHeight="1">
      <c r="A4" s="57" t="s">
        <v>210</v>
      </c>
      <c r="B4" s="57"/>
      <c r="C4" s="33"/>
      <c r="D4" s="33"/>
      <c r="E4" s="33"/>
      <c r="F4" s="33"/>
      <c r="G4" s="33"/>
      <c r="H4" s="33"/>
      <c r="I4" s="33"/>
      <c r="J4" s="56"/>
      <c r="K4" s="33"/>
      <c r="L4" s="33"/>
      <c r="M4" s="33"/>
      <c r="N4" s="56"/>
      <c r="O4" s="33"/>
      <c r="P4" s="56" t="s">
        <v>209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56" t="s">
        <v>209</v>
      </c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56" t="s">
        <v>209</v>
      </c>
    </row>
    <row r="5" spans="1:19" ht="12.75">
      <c r="A5" s="634" t="s">
        <v>502</v>
      </c>
      <c r="B5" s="634"/>
      <c r="G5" s="29"/>
      <c r="R5" s="281"/>
      <c r="S5" s="29"/>
    </row>
    <row r="6" spans="1:2" ht="13.5" thickBot="1">
      <c r="A6" s="28"/>
      <c r="B6" s="28"/>
    </row>
    <row r="7" spans="1:42" s="65" customFormat="1" ht="13.5" thickBot="1">
      <c r="A7" s="76" t="s">
        <v>221</v>
      </c>
      <c r="B7" s="76" t="s">
        <v>510</v>
      </c>
      <c r="C7" s="1050">
        <v>2012</v>
      </c>
      <c r="D7" s="1051"/>
      <c r="E7" s="1050">
        <v>2013</v>
      </c>
      <c r="F7" s="1051"/>
      <c r="G7" s="1050">
        <v>2014</v>
      </c>
      <c r="H7" s="1051"/>
      <c r="I7" s="1050">
        <v>2015</v>
      </c>
      <c r="J7" s="1051"/>
      <c r="K7" s="1050">
        <v>2016</v>
      </c>
      <c r="L7" s="1051"/>
      <c r="M7" s="1050">
        <v>2017</v>
      </c>
      <c r="N7" s="1051"/>
      <c r="O7" s="1050">
        <v>2018</v>
      </c>
      <c r="P7" s="1051"/>
      <c r="Q7" s="1050">
        <v>2019</v>
      </c>
      <c r="R7" s="1051"/>
      <c r="S7" s="1050">
        <v>2020</v>
      </c>
      <c r="T7" s="1051"/>
      <c r="U7" s="1050">
        <v>2021</v>
      </c>
      <c r="V7" s="1051"/>
      <c r="W7" s="1050">
        <v>2022</v>
      </c>
      <c r="X7" s="1051"/>
      <c r="Y7" s="1050">
        <v>2023</v>
      </c>
      <c r="Z7" s="1051"/>
      <c r="AA7" s="1050">
        <v>2024</v>
      </c>
      <c r="AB7" s="1051"/>
      <c r="AC7" s="1050">
        <v>2025</v>
      </c>
      <c r="AD7" s="1051"/>
      <c r="AE7" s="1050">
        <v>2026</v>
      </c>
      <c r="AF7" s="1051"/>
      <c r="AG7" s="1050">
        <v>2027</v>
      </c>
      <c r="AH7" s="1051"/>
      <c r="AI7" s="1050">
        <v>2028</v>
      </c>
      <c r="AJ7" s="1051"/>
      <c r="AK7" s="1050">
        <v>2029</v>
      </c>
      <c r="AL7" s="1051"/>
      <c r="AM7" s="1050">
        <v>2030</v>
      </c>
      <c r="AN7" s="1051"/>
      <c r="AO7" s="1050" t="s">
        <v>227</v>
      </c>
      <c r="AP7" s="1051"/>
    </row>
    <row r="8" spans="1:42" s="65" customFormat="1" ht="12.75">
      <c r="A8" s="75"/>
      <c r="B8" s="75" t="s">
        <v>511</v>
      </c>
      <c r="C8" s="72" t="s">
        <v>226</v>
      </c>
      <c r="D8" s="71" t="s">
        <v>169</v>
      </c>
      <c r="E8" s="72" t="s">
        <v>226</v>
      </c>
      <c r="F8" s="71" t="s">
        <v>169</v>
      </c>
      <c r="G8" s="72" t="s">
        <v>226</v>
      </c>
      <c r="H8" s="71" t="s">
        <v>169</v>
      </c>
      <c r="I8" s="72" t="s">
        <v>226</v>
      </c>
      <c r="J8" s="71" t="s">
        <v>169</v>
      </c>
      <c r="K8" s="72" t="s">
        <v>226</v>
      </c>
      <c r="L8" s="71" t="s">
        <v>169</v>
      </c>
      <c r="M8" s="72" t="s">
        <v>226</v>
      </c>
      <c r="N8" s="71" t="s">
        <v>169</v>
      </c>
      <c r="O8" s="72" t="s">
        <v>226</v>
      </c>
      <c r="P8" s="71" t="s">
        <v>169</v>
      </c>
      <c r="Q8" s="72" t="s">
        <v>226</v>
      </c>
      <c r="R8" s="71" t="s">
        <v>169</v>
      </c>
      <c r="S8" s="72" t="s">
        <v>226</v>
      </c>
      <c r="T8" s="71" t="s">
        <v>169</v>
      </c>
      <c r="U8" s="72" t="s">
        <v>226</v>
      </c>
      <c r="V8" s="71" t="s">
        <v>169</v>
      </c>
      <c r="W8" s="72" t="s">
        <v>226</v>
      </c>
      <c r="X8" s="71" t="s">
        <v>169</v>
      </c>
      <c r="Y8" s="72" t="s">
        <v>226</v>
      </c>
      <c r="Z8" s="71" t="s">
        <v>169</v>
      </c>
      <c r="AA8" s="72" t="s">
        <v>226</v>
      </c>
      <c r="AB8" s="71" t="s">
        <v>169</v>
      </c>
      <c r="AC8" s="72" t="s">
        <v>226</v>
      </c>
      <c r="AD8" s="71" t="s">
        <v>169</v>
      </c>
      <c r="AE8" s="72" t="s">
        <v>226</v>
      </c>
      <c r="AF8" s="71" t="s">
        <v>169</v>
      </c>
      <c r="AG8" s="72" t="s">
        <v>226</v>
      </c>
      <c r="AH8" s="71" t="s">
        <v>169</v>
      </c>
      <c r="AI8" s="72" t="s">
        <v>226</v>
      </c>
      <c r="AJ8" s="71" t="s">
        <v>169</v>
      </c>
      <c r="AK8" s="72" t="s">
        <v>226</v>
      </c>
      <c r="AL8" s="71" t="s">
        <v>169</v>
      </c>
      <c r="AM8" s="72" t="s">
        <v>226</v>
      </c>
      <c r="AN8" s="71" t="s">
        <v>169</v>
      </c>
      <c r="AO8" s="72" t="s">
        <v>226</v>
      </c>
      <c r="AP8" s="71" t="s">
        <v>169</v>
      </c>
    </row>
    <row r="9" spans="1:42" s="65" customFormat="1" ht="13.5" thickBot="1">
      <c r="A9" s="70"/>
      <c r="B9" s="70"/>
      <c r="C9" s="67" t="s">
        <v>1</v>
      </c>
      <c r="D9" s="66" t="s">
        <v>230</v>
      </c>
      <c r="E9" s="67" t="s">
        <v>1</v>
      </c>
      <c r="F9" s="66" t="s">
        <v>230</v>
      </c>
      <c r="G9" s="67" t="s">
        <v>1</v>
      </c>
      <c r="H9" s="66" t="s">
        <v>230</v>
      </c>
      <c r="I9" s="67" t="s">
        <v>1</v>
      </c>
      <c r="J9" s="66" t="s">
        <v>230</v>
      </c>
      <c r="K9" s="67" t="s">
        <v>1</v>
      </c>
      <c r="L9" s="66" t="s">
        <v>230</v>
      </c>
      <c r="M9" s="67" t="s">
        <v>1</v>
      </c>
      <c r="N9" s="66" t="s">
        <v>230</v>
      </c>
      <c r="O9" s="67" t="s">
        <v>1</v>
      </c>
      <c r="P9" s="66" t="s">
        <v>230</v>
      </c>
      <c r="Q9" s="67" t="s">
        <v>1</v>
      </c>
      <c r="R9" s="66" t="s">
        <v>230</v>
      </c>
      <c r="S9" s="67" t="s">
        <v>1</v>
      </c>
      <c r="T9" s="66" t="s">
        <v>230</v>
      </c>
      <c r="U9" s="67" t="s">
        <v>1</v>
      </c>
      <c r="V9" s="66" t="s">
        <v>230</v>
      </c>
      <c r="W9" s="67" t="s">
        <v>1</v>
      </c>
      <c r="X9" s="66" t="s">
        <v>230</v>
      </c>
      <c r="Y9" s="67" t="s">
        <v>1</v>
      </c>
      <c r="Z9" s="66" t="s">
        <v>230</v>
      </c>
      <c r="AA9" s="67" t="s">
        <v>1</v>
      </c>
      <c r="AB9" s="66" t="s">
        <v>230</v>
      </c>
      <c r="AC9" s="67" t="s">
        <v>1</v>
      </c>
      <c r="AD9" s="66" t="s">
        <v>230</v>
      </c>
      <c r="AE9" s="67" t="s">
        <v>1</v>
      </c>
      <c r="AF9" s="66" t="s">
        <v>230</v>
      </c>
      <c r="AG9" s="67" t="s">
        <v>1</v>
      </c>
      <c r="AH9" s="66" t="s">
        <v>230</v>
      </c>
      <c r="AI9" s="67" t="s">
        <v>1</v>
      </c>
      <c r="AJ9" s="66" t="s">
        <v>230</v>
      </c>
      <c r="AK9" s="67" t="s">
        <v>1</v>
      </c>
      <c r="AL9" s="66" t="s">
        <v>230</v>
      </c>
      <c r="AM9" s="67" t="s">
        <v>1</v>
      </c>
      <c r="AN9" s="66" t="s">
        <v>230</v>
      </c>
      <c r="AO9" s="67" t="s">
        <v>1</v>
      </c>
      <c r="AP9" s="66" t="s">
        <v>230</v>
      </c>
    </row>
    <row r="10" ht="13.5" thickBot="1"/>
    <row r="11" spans="1:42" s="52" customFormat="1" ht="12" thickBot="1">
      <c r="A11" s="55" t="s">
        <v>220</v>
      </c>
      <c r="B11" s="988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62"/>
    </row>
    <row r="12" spans="1:50" ht="12.75">
      <c r="A12" s="85" t="s">
        <v>246</v>
      </c>
      <c r="B12" s="989"/>
      <c r="C12" s="103">
        <v>7304195.05</v>
      </c>
      <c r="D12" s="104">
        <v>1396068.43</v>
      </c>
      <c r="E12" s="103">
        <v>8806461.171287326</v>
      </c>
      <c r="F12" s="104">
        <v>1501006.88</v>
      </c>
      <c r="G12" s="103">
        <v>13149301.620000001</v>
      </c>
      <c r="H12" s="104">
        <v>1978344.01</v>
      </c>
      <c r="I12" s="103">
        <v>14414098.799999999</v>
      </c>
      <c r="J12" s="104">
        <v>1885219.1</v>
      </c>
      <c r="K12" s="103">
        <v>14414099.339999998</v>
      </c>
      <c r="L12" s="104">
        <v>1601610.43</v>
      </c>
      <c r="M12" s="103">
        <v>14414099.339999998</v>
      </c>
      <c r="N12" s="104">
        <v>1308655.34</v>
      </c>
      <c r="O12" s="103">
        <v>14414099.339999998</v>
      </c>
      <c r="P12" s="104">
        <v>1020372.7</v>
      </c>
      <c r="Q12" s="103">
        <v>14414099.069999998</v>
      </c>
      <c r="R12" s="104">
        <v>732091.14</v>
      </c>
      <c r="S12" s="103">
        <v>14414098.26</v>
      </c>
      <c r="T12" s="104">
        <v>445323.99</v>
      </c>
      <c r="U12" s="103">
        <v>14414098.530000001</v>
      </c>
      <c r="V12" s="104">
        <v>155527.54</v>
      </c>
      <c r="W12" s="103"/>
      <c r="X12" s="104"/>
      <c r="Y12" s="103"/>
      <c r="Z12" s="104"/>
      <c r="AA12" s="103"/>
      <c r="AB12" s="104"/>
      <c r="AC12" s="103"/>
      <c r="AD12" s="104"/>
      <c r="AE12" s="103"/>
      <c r="AF12" s="104"/>
      <c r="AG12" s="103"/>
      <c r="AH12" s="104"/>
      <c r="AI12" s="103"/>
      <c r="AJ12" s="104"/>
      <c r="AK12" s="103"/>
      <c r="AL12" s="104"/>
      <c r="AM12" s="103"/>
      <c r="AN12" s="104"/>
      <c r="AO12" s="103">
        <v>130158650.52128732</v>
      </c>
      <c r="AP12" s="104">
        <v>12024219.56</v>
      </c>
      <c r="AU12" s="691">
        <v>130158650.52128732</v>
      </c>
      <c r="AV12" s="691">
        <v>12024219.559999999</v>
      </c>
      <c r="AW12" s="1006">
        <v>0</v>
      </c>
      <c r="AX12" s="1006">
        <v>0</v>
      </c>
    </row>
    <row r="13" spans="1:50" ht="12.75">
      <c r="A13" s="46" t="s">
        <v>1</v>
      </c>
      <c r="B13" s="996" t="s">
        <v>517</v>
      </c>
      <c r="C13" s="105">
        <v>788102.64</v>
      </c>
      <c r="D13" s="106">
        <v>150631.97</v>
      </c>
      <c r="E13" s="105">
        <v>950193.0224691799</v>
      </c>
      <c r="F13" s="106">
        <v>161954.6</v>
      </c>
      <c r="G13" s="105">
        <v>1418773.69</v>
      </c>
      <c r="H13" s="106">
        <v>213457.97</v>
      </c>
      <c r="I13" s="105">
        <v>1555241.82</v>
      </c>
      <c r="J13" s="106">
        <v>203410.02</v>
      </c>
      <c r="K13" s="105">
        <v>1555241.82</v>
      </c>
      <c r="L13" s="106">
        <v>172809.46</v>
      </c>
      <c r="M13" s="105">
        <v>1555241.82</v>
      </c>
      <c r="N13" s="106">
        <v>141200.24</v>
      </c>
      <c r="O13" s="105">
        <v>1555241.82</v>
      </c>
      <c r="P13" s="106">
        <v>110095.44</v>
      </c>
      <c r="Q13" s="105">
        <v>1555241.82</v>
      </c>
      <c r="R13" s="106">
        <v>78990.74</v>
      </c>
      <c r="S13" s="105">
        <v>1555241.82</v>
      </c>
      <c r="T13" s="106">
        <v>48049.14</v>
      </c>
      <c r="U13" s="105">
        <v>1555241.82</v>
      </c>
      <c r="V13" s="106">
        <v>16780.96</v>
      </c>
      <c r="W13" s="107"/>
      <c r="X13" s="108"/>
      <c r="Y13" s="107"/>
      <c r="Z13" s="108"/>
      <c r="AA13" s="107"/>
      <c r="AB13" s="108"/>
      <c r="AC13" s="107"/>
      <c r="AD13" s="108"/>
      <c r="AE13" s="107"/>
      <c r="AF13" s="108"/>
      <c r="AG13" s="107"/>
      <c r="AH13" s="108"/>
      <c r="AI13" s="107"/>
      <c r="AJ13" s="108"/>
      <c r="AK13" s="107"/>
      <c r="AL13" s="108"/>
      <c r="AM13" s="107"/>
      <c r="AN13" s="108"/>
      <c r="AO13" s="191">
        <v>14043762.092469182</v>
      </c>
      <c r="AP13" s="192">
        <v>1297380.54</v>
      </c>
      <c r="AU13" s="691">
        <v>14043762.092469182</v>
      </c>
      <c r="AV13" s="691">
        <v>1297380.54</v>
      </c>
      <c r="AW13" s="1006">
        <v>0</v>
      </c>
      <c r="AX13" s="1006">
        <v>0</v>
      </c>
    </row>
    <row r="14" spans="1:50" ht="12.75">
      <c r="A14" s="46" t="s">
        <v>36</v>
      </c>
      <c r="B14" s="996" t="s">
        <v>518</v>
      </c>
      <c r="C14" s="105">
        <v>476981.34</v>
      </c>
      <c r="D14" s="106">
        <v>91166.65</v>
      </c>
      <c r="E14" s="105">
        <v>575082.9000000011</v>
      </c>
      <c r="F14" s="106">
        <v>98019.31</v>
      </c>
      <c r="G14" s="105">
        <v>858680.75</v>
      </c>
      <c r="H14" s="106">
        <v>129190.51</v>
      </c>
      <c r="I14" s="105">
        <v>941274.96</v>
      </c>
      <c r="J14" s="106">
        <v>123109.26</v>
      </c>
      <c r="K14" s="105">
        <v>941274.96</v>
      </c>
      <c r="L14" s="106">
        <v>104589.15</v>
      </c>
      <c r="M14" s="105">
        <v>941274.96</v>
      </c>
      <c r="N14" s="106">
        <v>85458.36</v>
      </c>
      <c r="O14" s="105">
        <v>941274.96</v>
      </c>
      <c r="P14" s="106">
        <v>66632.61</v>
      </c>
      <c r="Q14" s="105">
        <v>941274.78</v>
      </c>
      <c r="R14" s="106">
        <v>47807.4</v>
      </c>
      <c r="S14" s="105">
        <v>941274.42</v>
      </c>
      <c r="T14" s="106">
        <v>29080.79</v>
      </c>
      <c r="U14" s="105">
        <v>941274.42</v>
      </c>
      <c r="V14" s="106">
        <v>10156.23</v>
      </c>
      <c r="W14" s="107"/>
      <c r="X14" s="108"/>
      <c r="Y14" s="107"/>
      <c r="Z14" s="108"/>
      <c r="AA14" s="107"/>
      <c r="AB14" s="108"/>
      <c r="AC14" s="107"/>
      <c r="AD14" s="108"/>
      <c r="AE14" s="107"/>
      <c r="AF14" s="108"/>
      <c r="AG14" s="107"/>
      <c r="AH14" s="108"/>
      <c r="AI14" s="107"/>
      <c r="AJ14" s="108"/>
      <c r="AK14" s="107"/>
      <c r="AL14" s="108"/>
      <c r="AM14" s="107"/>
      <c r="AN14" s="108"/>
      <c r="AO14" s="191">
        <v>8499668.450000001</v>
      </c>
      <c r="AP14" s="192">
        <v>785210.27</v>
      </c>
      <c r="AU14" s="691">
        <v>8499668.450000001</v>
      </c>
      <c r="AV14" s="691">
        <v>785210.27</v>
      </c>
      <c r="AW14" s="1006">
        <v>0</v>
      </c>
      <c r="AX14" s="1006">
        <v>0</v>
      </c>
    </row>
    <row r="15" spans="1:50" ht="12.75">
      <c r="A15" s="46" t="s">
        <v>37</v>
      </c>
      <c r="B15" s="996" t="s">
        <v>519</v>
      </c>
      <c r="C15" s="105">
        <v>750402.13</v>
      </c>
      <c r="D15" s="106">
        <v>143426.14</v>
      </c>
      <c r="E15" s="105">
        <v>904738.64264321</v>
      </c>
      <c r="F15" s="106">
        <v>154207.07</v>
      </c>
      <c r="G15" s="105">
        <v>1350903.75</v>
      </c>
      <c r="H15" s="106">
        <v>203246.83</v>
      </c>
      <c r="I15" s="105">
        <v>1480843.62</v>
      </c>
      <c r="J15" s="106">
        <v>193679.44</v>
      </c>
      <c r="K15" s="105">
        <v>1480843.62</v>
      </c>
      <c r="L15" s="106">
        <v>164542.68</v>
      </c>
      <c r="M15" s="105">
        <v>1480843.62</v>
      </c>
      <c r="N15" s="106">
        <v>134445.71</v>
      </c>
      <c r="O15" s="105">
        <v>1480843.62</v>
      </c>
      <c r="P15" s="106">
        <v>104828.91</v>
      </c>
      <c r="Q15" s="105">
        <v>1480843.62</v>
      </c>
      <c r="R15" s="106">
        <v>75211.97</v>
      </c>
      <c r="S15" s="105">
        <v>1480843.62</v>
      </c>
      <c r="T15" s="106">
        <v>45750.63</v>
      </c>
      <c r="U15" s="105">
        <v>1480843.62</v>
      </c>
      <c r="V15" s="106">
        <v>15978.16</v>
      </c>
      <c r="W15" s="107"/>
      <c r="X15" s="108"/>
      <c r="Y15" s="107"/>
      <c r="Z15" s="108"/>
      <c r="AA15" s="107"/>
      <c r="AB15" s="108"/>
      <c r="AC15" s="107"/>
      <c r="AD15" s="108"/>
      <c r="AE15" s="107"/>
      <c r="AF15" s="108"/>
      <c r="AG15" s="107"/>
      <c r="AH15" s="108"/>
      <c r="AI15" s="107"/>
      <c r="AJ15" s="108"/>
      <c r="AK15" s="107"/>
      <c r="AL15" s="108"/>
      <c r="AM15" s="107"/>
      <c r="AN15" s="108"/>
      <c r="AO15" s="191">
        <v>13371949.862643212</v>
      </c>
      <c r="AP15" s="192">
        <v>1235317.54</v>
      </c>
      <c r="AU15" s="691">
        <v>13371949.862643212</v>
      </c>
      <c r="AV15" s="691">
        <v>1235317.54</v>
      </c>
      <c r="AW15" s="1006">
        <v>0</v>
      </c>
      <c r="AX15" s="1006">
        <v>0</v>
      </c>
    </row>
    <row r="16" spans="1:50" ht="12.75">
      <c r="A16" s="46" t="s">
        <v>19</v>
      </c>
      <c r="B16" s="996" t="s">
        <v>520</v>
      </c>
      <c r="C16" s="105">
        <v>1608038.61</v>
      </c>
      <c r="D16" s="106">
        <v>307348.35</v>
      </c>
      <c r="E16" s="105">
        <v>1938766.63066074</v>
      </c>
      <c r="F16" s="106">
        <v>330450.91</v>
      </c>
      <c r="G16" s="105">
        <v>2894854.98</v>
      </c>
      <c r="H16" s="106">
        <v>435537.85</v>
      </c>
      <c r="I16" s="105">
        <v>3173303.58</v>
      </c>
      <c r="J16" s="106">
        <v>415035.82</v>
      </c>
      <c r="K16" s="105">
        <v>3173303.58</v>
      </c>
      <c r="L16" s="106">
        <v>352599.27</v>
      </c>
      <c r="M16" s="105">
        <v>3173303.58</v>
      </c>
      <c r="N16" s="106">
        <v>288104.23</v>
      </c>
      <c r="O16" s="105">
        <v>3173303.58</v>
      </c>
      <c r="P16" s="106">
        <v>224637.89</v>
      </c>
      <c r="Q16" s="105">
        <v>3173303.58</v>
      </c>
      <c r="R16" s="106">
        <v>161171.55</v>
      </c>
      <c r="S16" s="105">
        <v>3173303.58</v>
      </c>
      <c r="T16" s="106">
        <v>98039.46</v>
      </c>
      <c r="U16" s="105">
        <v>3173303.58</v>
      </c>
      <c r="V16" s="106">
        <v>34239.94</v>
      </c>
      <c r="W16" s="107"/>
      <c r="X16" s="108"/>
      <c r="Y16" s="107"/>
      <c r="Z16" s="108"/>
      <c r="AA16" s="107"/>
      <c r="AB16" s="108"/>
      <c r="AC16" s="107"/>
      <c r="AD16" s="108"/>
      <c r="AE16" s="107"/>
      <c r="AF16" s="108"/>
      <c r="AG16" s="107"/>
      <c r="AH16" s="108"/>
      <c r="AI16" s="107"/>
      <c r="AJ16" s="108"/>
      <c r="AK16" s="107"/>
      <c r="AL16" s="108"/>
      <c r="AM16" s="107"/>
      <c r="AN16" s="108"/>
      <c r="AO16" s="191">
        <v>28654785.280660734</v>
      </c>
      <c r="AP16" s="192">
        <v>2647165.27</v>
      </c>
      <c r="AU16" s="691">
        <v>28654785.28066073</v>
      </c>
      <c r="AV16" s="691">
        <v>2647165.27</v>
      </c>
      <c r="AW16" s="1006">
        <v>0</v>
      </c>
      <c r="AX16" s="1006">
        <v>0</v>
      </c>
    </row>
    <row r="17" spans="1:50" ht="12.75">
      <c r="A17" s="46" t="s">
        <v>15</v>
      </c>
      <c r="B17" s="996" t="s">
        <v>521</v>
      </c>
      <c r="C17" s="105">
        <v>157133.4</v>
      </c>
      <c r="D17" s="106">
        <v>30033.29</v>
      </c>
      <c r="E17" s="105">
        <v>189451.28559986598</v>
      </c>
      <c r="F17" s="106">
        <v>32290.75</v>
      </c>
      <c r="G17" s="105">
        <v>282877.78</v>
      </c>
      <c r="H17" s="106">
        <v>42559.79</v>
      </c>
      <c r="I17" s="105">
        <v>310087.08</v>
      </c>
      <c r="J17" s="106">
        <v>40556.37</v>
      </c>
      <c r="K17" s="105">
        <v>310087.62</v>
      </c>
      <c r="L17" s="106">
        <v>34455.09</v>
      </c>
      <c r="M17" s="105">
        <v>310087.62</v>
      </c>
      <c r="N17" s="106">
        <v>28152.98</v>
      </c>
      <c r="O17" s="105">
        <v>310087.62</v>
      </c>
      <c r="P17" s="106">
        <v>21951.09</v>
      </c>
      <c r="Q17" s="105">
        <v>310087.62</v>
      </c>
      <c r="R17" s="106">
        <v>15749.19</v>
      </c>
      <c r="S17" s="105">
        <v>310087.62</v>
      </c>
      <c r="T17" s="106">
        <v>9580.32</v>
      </c>
      <c r="U17" s="105">
        <v>310087.62</v>
      </c>
      <c r="V17" s="106">
        <v>3345.93</v>
      </c>
      <c r="W17" s="107"/>
      <c r="X17" s="108"/>
      <c r="Y17" s="107"/>
      <c r="Z17" s="108"/>
      <c r="AA17" s="107"/>
      <c r="AB17" s="108"/>
      <c r="AC17" s="107"/>
      <c r="AD17" s="108"/>
      <c r="AE17" s="107"/>
      <c r="AF17" s="108"/>
      <c r="AG17" s="107"/>
      <c r="AH17" s="108"/>
      <c r="AI17" s="107"/>
      <c r="AJ17" s="108"/>
      <c r="AK17" s="107"/>
      <c r="AL17" s="108"/>
      <c r="AM17" s="107"/>
      <c r="AN17" s="108"/>
      <c r="AO17" s="191">
        <v>2800075.2655998664</v>
      </c>
      <c r="AP17" s="192">
        <v>258674.8</v>
      </c>
      <c r="AU17" s="691">
        <v>2800075.265599866</v>
      </c>
      <c r="AV17" s="691">
        <v>258674.8</v>
      </c>
      <c r="AW17" s="1006">
        <v>0</v>
      </c>
      <c r="AX17" s="1006">
        <v>0</v>
      </c>
    </row>
    <row r="18" spans="1:50" ht="12.75">
      <c r="A18" s="46" t="s">
        <v>14</v>
      </c>
      <c r="B18" s="996" t="s">
        <v>522</v>
      </c>
      <c r="C18" s="105">
        <v>101997.93</v>
      </c>
      <c r="D18" s="106">
        <v>19495.05</v>
      </c>
      <c r="E18" s="105">
        <v>122976.02</v>
      </c>
      <c r="F18" s="106">
        <v>20960.48</v>
      </c>
      <c r="G18" s="105">
        <v>183620.73</v>
      </c>
      <c r="H18" s="106">
        <v>27625.92</v>
      </c>
      <c r="I18" s="105">
        <v>201282.78</v>
      </c>
      <c r="J18" s="106">
        <v>26325.75</v>
      </c>
      <c r="K18" s="105">
        <v>201282.78</v>
      </c>
      <c r="L18" s="106">
        <v>22365.27</v>
      </c>
      <c r="M18" s="105">
        <v>201282.78</v>
      </c>
      <c r="N18" s="106">
        <v>18274.41</v>
      </c>
      <c r="O18" s="105">
        <v>201282.78</v>
      </c>
      <c r="P18" s="106">
        <v>14248.8</v>
      </c>
      <c r="Q18" s="105">
        <v>201282.78</v>
      </c>
      <c r="R18" s="106">
        <v>10223.1</v>
      </c>
      <c r="S18" s="105">
        <v>201282.78</v>
      </c>
      <c r="T18" s="106">
        <v>6218.82</v>
      </c>
      <c r="U18" s="105">
        <v>201282.78</v>
      </c>
      <c r="V18" s="106">
        <v>2171.88</v>
      </c>
      <c r="W18" s="107"/>
      <c r="X18" s="108"/>
      <c r="Y18" s="107"/>
      <c r="Z18" s="108"/>
      <c r="AA18" s="107"/>
      <c r="AB18" s="108"/>
      <c r="AC18" s="107"/>
      <c r="AD18" s="108"/>
      <c r="AE18" s="107"/>
      <c r="AF18" s="108"/>
      <c r="AG18" s="107"/>
      <c r="AH18" s="108"/>
      <c r="AI18" s="107"/>
      <c r="AJ18" s="108"/>
      <c r="AK18" s="107"/>
      <c r="AL18" s="108"/>
      <c r="AM18" s="107"/>
      <c r="AN18" s="108"/>
      <c r="AO18" s="191">
        <v>1817574.14</v>
      </c>
      <c r="AP18" s="192">
        <v>167909.48</v>
      </c>
      <c r="AU18" s="691">
        <v>1817574.14</v>
      </c>
      <c r="AV18" s="691">
        <v>167909.48</v>
      </c>
      <c r="AW18" s="1006">
        <v>0</v>
      </c>
      <c r="AX18" s="1006">
        <v>0</v>
      </c>
    </row>
    <row r="19" spans="1:50" ht="12.75">
      <c r="A19" s="46" t="s">
        <v>13</v>
      </c>
      <c r="B19" s="996" t="s">
        <v>523</v>
      </c>
      <c r="C19" s="105">
        <v>378368.33</v>
      </c>
      <c r="D19" s="106">
        <v>72318.47</v>
      </c>
      <c r="E19" s="105">
        <v>456187.9879999991</v>
      </c>
      <c r="F19" s="106">
        <v>77754.36</v>
      </c>
      <c r="G19" s="105">
        <v>681153.68</v>
      </c>
      <c r="H19" s="106">
        <v>102481.29</v>
      </c>
      <c r="I19" s="105">
        <v>746672.1</v>
      </c>
      <c r="J19" s="106">
        <v>97657.26</v>
      </c>
      <c r="K19" s="105">
        <v>746672.1</v>
      </c>
      <c r="L19" s="106">
        <v>82965.71</v>
      </c>
      <c r="M19" s="105">
        <v>746672.1</v>
      </c>
      <c r="N19" s="106">
        <v>67790.28</v>
      </c>
      <c r="O19" s="105">
        <v>746672.1</v>
      </c>
      <c r="P19" s="106">
        <v>52856.85</v>
      </c>
      <c r="Q19" s="105">
        <v>746672.1</v>
      </c>
      <c r="R19" s="106">
        <v>37923.51</v>
      </c>
      <c r="S19" s="105">
        <v>746672.1</v>
      </c>
      <c r="T19" s="106">
        <v>23068.47</v>
      </c>
      <c r="U19" s="105">
        <v>746672.1</v>
      </c>
      <c r="V19" s="106">
        <v>8056.44</v>
      </c>
      <c r="W19" s="107"/>
      <c r="X19" s="108"/>
      <c r="Y19" s="107"/>
      <c r="Z19" s="108"/>
      <c r="AA19" s="107"/>
      <c r="AB19" s="108"/>
      <c r="AC19" s="107"/>
      <c r="AD19" s="108"/>
      <c r="AE19" s="107"/>
      <c r="AF19" s="108"/>
      <c r="AG19" s="107"/>
      <c r="AH19" s="108"/>
      <c r="AI19" s="107"/>
      <c r="AJ19" s="108"/>
      <c r="AK19" s="107"/>
      <c r="AL19" s="108"/>
      <c r="AM19" s="107"/>
      <c r="AN19" s="108"/>
      <c r="AO19" s="191">
        <v>6742414.697999998</v>
      </c>
      <c r="AP19" s="192">
        <v>622872.64</v>
      </c>
      <c r="AU19" s="691">
        <v>6742414.697999998</v>
      </c>
      <c r="AV19" s="691">
        <v>622872.64</v>
      </c>
      <c r="AW19" s="1006">
        <v>0</v>
      </c>
      <c r="AX19" s="1006">
        <v>0</v>
      </c>
    </row>
    <row r="20" spans="1:50" ht="12.75">
      <c r="A20" s="46" t="s">
        <v>3</v>
      </c>
      <c r="B20" s="996" t="s">
        <v>524</v>
      </c>
      <c r="C20" s="105">
        <v>352973.7</v>
      </c>
      <c r="D20" s="106">
        <v>67464.75</v>
      </c>
      <c r="E20" s="105">
        <v>425570.410763246</v>
      </c>
      <c r="F20" s="106">
        <v>72535.74</v>
      </c>
      <c r="G20" s="105">
        <v>635437.3</v>
      </c>
      <c r="H20" s="106">
        <v>95603.1</v>
      </c>
      <c r="I20" s="105">
        <v>696558.36</v>
      </c>
      <c r="J20" s="106">
        <v>91102.83</v>
      </c>
      <c r="K20" s="105">
        <v>696558.36</v>
      </c>
      <c r="L20" s="106">
        <v>77397.35</v>
      </c>
      <c r="M20" s="105">
        <v>696558.36</v>
      </c>
      <c r="N20" s="106">
        <v>63240.51</v>
      </c>
      <c r="O20" s="105">
        <v>696558.36</v>
      </c>
      <c r="P20" s="106">
        <v>49309.14</v>
      </c>
      <c r="Q20" s="105">
        <v>696558.36</v>
      </c>
      <c r="R20" s="106">
        <v>35378.22</v>
      </c>
      <c r="S20" s="105">
        <v>696558.36</v>
      </c>
      <c r="T20" s="106">
        <v>21520</v>
      </c>
      <c r="U20" s="105">
        <v>696558.63</v>
      </c>
      <c r="V20" s="106">
        <v>7515.81</v>
      </c>
      <c r="W20" s="107"/>
      <c r="X20" s="108"/>
      <c r="Y20" s="107"/>
      <c r="Z20" s="108"/>
      <c r="AA20" s="107"/>
      <c r="AB20" s="108"/>
      <c r="AC20" s="107"/>
      <c r="AD20" s="108"/>
      <c r="AE20" s="107"/>
      <c r="AF20" s="108"/>
      <c r="AG20" s="107"/>
      <c r="AH20" s="108"/>
      <c r="AI20" s="107"/>
      <c r="AJ20" s="108"/>
      <c r="AK20" s="107"/>
      <c r="AL20" s="108"/>
      <c r="AM20" s="107"/>
      <c r="AN20" s="108"/>
      <c r="AO20" s="191">
        <v>6289890.200763246</v>
      </c>
      <c r="AP20" s="192">
        <v>581067.45</v>
      </c>
      <c r="AU20" s="691">
        <v>6289890.200763248</v>
      </c>
      <c r="AV20" s="691">
        <v>581067.45</v>
      </c>
      <c r="AW20" s="1006">
        <v>0</v>
      </c>
      <c r="AX20" s="1006">
        <v>0</v>
      </c>
    </row>
    <row r="21" spans="1:50" ht="12.75">
      <c r="A21" s="46" t="s">
        <v>12</v>
      </c>
      <c r="B21" s="996" t="s">
        <v>525</v>
      </c>
      <c r="C21" s="105">
        <v>564501.25</v>
      </c>
      <c r="D21" s="106">
        <v>107894.51</v>
      </c>
      <c r="E21" s="105">
        <v>680603.18333858</v>
      </c>
      <c r="F21" s="106">
        <v>116004.6</v>
      </c>
      <c r="G21" s="105">
        <v>1016237.6</v>
      </c>
      <c r="H21" s="106">
        <v>152895.3</v>
      </c>
      <c r="I21" s="105">
        <v>1113986.88</v>
      </c>
      <c r="J21" s="106">
        <v>145698.39</v>
      </c>
      <c r="K21" s="105">
        <v>1113986.88</v>
      </c>
      <c r="L21" s="106">
        <v>123779.68</v>
      </c>
      <c r="M21" s="105">
        <v>1113986.88</v>
      </c>
      <c r="N21" s="106">
        <v>101138.82</v>
      </c>
      <c r="O21" s="105">
        <v>1113986.88</v>
      </c>
      <c r="P21" s="106">
        <v>78858.97</v>
      </c>
      <c r="Q21" s="105">
        <v>1113986.79</v>
      </c>
      <c r="R21" s="106">
        <v>56579.34</v>
      </c>
      <c r="S21" s="105">
        <v>1113986.34</v>
      </c>
      <c r="T21" s="106">
        <v>34416.64</v>
      </c>
      <c r="U21" s="105">
        <v>1113986.34</v>
      </c>
      <c r="V21" s="106">
        <v>12019.77</v>
      </c>
      <c r="W21" s="107"/>
      <c r="X21" s="108"/>
      <c r="Y21" s="107"/>
      <c r="Z21" s="108"/>
      <c r="AA21" s="107"/>
      <c r="AB21" s="108"/>
      <c r="AC21" s="107"/>
      <c r="AD21" s="108"/>
      <c r="AE21" s="107"/>
      <c r="AF21" s="108"/>
      <c r="AG21" s="107"/>
      <c r="AH21" s="108"/>
      <c r="AI21" s="107"/>
      <c r="AJ21" s="108"/>
      <c r="AK21" s="107"/>
      <c r="AL21" s="108"/>
      <c r="AM21" s="107"/>
      <c r="AN21" s="108"/>
      <c r="AO21" s="191">
        <v>10059249.02333858</v>
      </c>
      <c r="AP21" s="192">
        <v>929286.02</v>
      </c>
      <c r="AU21" s="691">
        <v>10059249.02333858</v>
      </c>
      <c r="AV21" s="691">
        <v>929286.02</v>
      </c>
      <c r="AW21" s="1006">
        <v>0</v>
      </c>
      <c r="AX21" s="1006">
        <v>0</v>
      </c>
    </row>
    <row r="22" spans="1:50" ht="12.75">
      <c r="A22" s="46" t="s">
        <v>4</v>
      </c>
      <c r="B22" s="996" t="s">
        <v>526</v>
      </c>
      <c r="C22" s="105">
        <v>423263.35</v>
      </c>
      <c r="D22" s="106">
        <v>80899.3</v>
      </c>
      <c r="E22" s="105">
        <v>510316.63781250396</v>
      </c>
      <c r="F22" s="106">
        <v>86980.32</v>
      </c>
      <c r="G22" s="105">
        <v>761975.44</v>
      </c>
      <c r="H22" s="106">
        <v>114640.95</v>
      </c>
      <c r="I22" s="105">
        <v>835267.86</v>
      </c>
      <c r="J22" s="106">
        <v>109244.58</v>
      </c>
      <c r="K22" s="105">
        <v>835267.86</v>
      </c>
      <c r="L22" s="106">
        <v>92810.04</v>
      </c>
      <c r="M22" s="105">
        <v>835267.86</v>
      </c>
      <c r="N22" s="106">
        <v>75833.87</v>
      </c>
      <c r="O22" s="105">
        <v>835267.86</v>
      </c>
      <c r="P22" s="106">
        <v>59128.5</v>
      </c>
      <c r="Q22" s="105">
        <v>835267.86</v>
      </c>
      <c r="R22" s="106">
        <v>42423.24</v>
      </c>
      <c r="S22" s="105">
        <v>835267.86</v>
      </c>
      <c r="T22" s="106">
        <v>25805.57</v>
      </c>
      <c r="U22" s="105">
        <v>835267.86</v>
      </c>
      <c r="V22" s="106">
        <v>9012.51</v>
      </c>
      <c r="W22" s="107"/>
      <c r="X22" s="108"/>
      <c r="Y22" s="107"/>
      <c r="Z22" s="108"/>
      <c r="AA22" s="107"/>
      <c r="AB22" s="108"/>
      <c r="AC22" s="107"/>
      <c r="AD22" s="108"/>
      <c r="AE22" s="107"/>
      <c r="AF22" s="108"/>
      <c r="AG22" s="107"/>
      <c r="AH22" s="108"/>
      <c r="AI22" s="107"/>
      <c r="AJ22" s="108"/>
      <c r="AK22" s="107"/>
      <c r="AL22" s="108"/>
      <c r="AM22" s="107"/>
      <c r="AN22" s="108"/>
      <c r="AO22" s="191">
        <v>7542430.447812505</v>
      </c>
      <c r="AP22" s="192">
        <v>696778.88</v>
      </c>
      <c r="AU22" s="691">
        <v>7542430.447812501</v>
      </c>
      <c r="AV22" s="691">
        <v>696778.88</v>
      </c>
      <c r="AW22" s="1006">
        <v>0</v>
      </c>
      <c r="AX22" s="1006">
        <v>0</v>
      </c>
    </row>
    <row r="23" spans="1:50" ht="12.75">
      <c r="A23" s="46" t="s">
        <v>10</v>
      </c>
      <c r="B23" s="996" t="s">
        <v>527</v>
      </c>
      <c r="C23" s="105">
        <v>128937.53</v>
      </c>
      <c r="D23" s="106">
        <v>24644.1</v>
      </c>
      <c r="E23" s="105">
        <v>155456.260000001</v>
      </c>
      <c r="F23" s="106">
        <v>26496.63</v>
      </c>
      <c r="G23" s="105">
        <v>232117.96</v>
      </c>
      <c r="H23" s="106">
        <v>34922.73</v>
      </c>
      <c r="I23" s="105">
        <v>254444.82</v>
      </c>
      <c r="J23" s="106">
        <v>33278.79</v>
      </c>
      <c r="K23" s="105">
        <v>254444.82</v>
      </c>
      <c r="L23" s="106">
        <v>28272.33</v>
      </c>
      <c r="M23" s="105">
        <v>254444.82</v>
      </c>
      <c r="N23" s="106">
        <v>23100.93</v>
      </c>
      <c r="O23" s="105">
        <v>254444.82</v>
      </c>
      <c r="P23" s="106">
        <v>18012.06</v>
      </c>
      <c r="Q23" s="105">
        <v>254444.82</v>
      </c>
      <c r="R23" s="106">
        <v>12923.28</v>
      </c>
      <c r="S23" s="105">
        <v>254444.82</v>
      </c>
      <c r="T23" s="106">
        <v>7861.05</v>
      </c>
      <c r="U23" s="105">
        <v>254444.82</v>
      </c>
      <c r="V23" s="106">
        <v>2745.54</v>
      </c>
      <c r="W23" s="107"/>
      <c r="X23" s="108"/>
      <c r="Y23" s="107"/>
      <c r="Z23" s="108"/>
      <c r="AA23" s="107"/>
      <c r="AB23" s="108"/>
      <c r="AC23" s="107"/>
      <c r="AD23" s="108"/>
      <c r="AE23" s="107"/>
      <c r="AF23" s="108"/>
      <c r="AG23" s="107"/>
      <c r="AH23" s="108"/>
      <c r="AI23" s="107"/>
      <c r="AJ23" s="108"/>
      <c r="AK23" s="107"/>
      <c r="AL23" s="108"/>
      <c r="AM23" s="107"/>
      <c r="AN23" s="108"/>
      <c r="AO23" s="191">
        <v>2297625.49</v>
      </c>
      <c r="AP23" s="192">
        <v>212257.44</v>
      </c>
      <c r="AU23" s="691">
        <v>2297625.49</v>
      </c>
      <c r="AV23" s="691">
        <v>212257.44</v>
      </c>
      <c r="AW23" s="1006">
        <v>0</v>
      </c>
      <c r="AX23" s="1006">
        <v>0</v>
      </c>
    </row>
    <row r="24" spans="1:50" ht="12.75">
      <c r="A24" s="46" t="s">
        <v>11</v>
      </c>
      <c r="B24" s="996" t="s">
        <v>528</v>
      </c>
      <c r="C24" s="105">
        <v>1573494.84</v>
      </c>
      <c r="D24" s="106">
        <v>300745.85</v>
      </c>
      <c r="E24" s="105">
        <v>1897118.19</v>
      </c>
      <c r="F24" s="106">
        <v>323352.11</v>
      </c>
      <c r="G24" s="105">
        <v>2832667.96</v>
      </c>
      <c r="H24" s="106">
        <v>426181.77</v>
      </c>
      <c r="I24" s="105">
        <v>3105134.94</v>
      </c>
      <c r="J24" s="106">
        <v>406120.59</v>
      </c>
      <c r="K24" s="105">
        <v>3105134.94</v>
      </c>
      <c r="L24" s="106">
        <v>345024.4</v>
      </c>
      <c r="M24" s="105">
        <v>3105134.94</v>
      </c>
      <c r="N24" s="106">
        <v>281915</v>
      </c>
      <c r="O24" s="105">
        <v>3105134.94</v>
      </c>
      <c r="P24" s="106">
        <v>219812.44</v>
      </c>
      <c r="Q24" s="105">
        <v>3105134.94</v>
      </c>
      <c r="R24" s="106">
        <v>157709.6</v>
      </c>
      <c r="S24" s="105">
        <v>3105134.94</v>
      </c>
      <c r="T24" s="106">
        <v>95933.1</v>
      </c>
      <c r="U24" s="105">
        <v>3105134.94</v>
      </c>
      <c r="V24" s="106">
        <v>33504.37</v>
      </c>
      <c r="W24" s="107"/>
      <c r="X24" s="108"/>
      <c r="Y24" s="107"/>
      <c r="Z24" s="108"/>
      <c r="AA24" s="107"/>
      <c r="AB24" s="108"/>
      <c r="AC24" s="107"/>
      <c r="AD24" s="108"/>
      <c r="AE24" s="107"/>
      <c r="AF24" s="108"/>
      <c r="AG24" s="107"/>
      <c r="AH24" s="108"/>
      <c r="AI24" s="107"/>
      <c r="AJ24" s="108"/>
      <c r="AK24" s="107"/>
      <c r="AL24" s="108"/>
      <c r="AM24" s="107"/>
      <c r="AN24" s="108"/>
      <c r="AO24" s="191">
        <v>28039225.570000004</v>
      </c>
      <c r="AP24" s="192">
        <v>2590299.23</v>
      </c>
      <c r="AU24" s="691">
        <v>28039225.570000008</v>
      </c>
      <c r="AV24" s="691">
        <v>2590299.23</v>
      </c>
      <c r="AW24" s="1006">
        <v>0</v>
      </c>
      <c r="AX24" s="1006">
        <v>0</v>
      </c>
    </row>
    <row r="25" spans="1:50" ht="12.75" hidden="1">
      <c r="A25" s="86" t="s">
        <v>247</v>
      </c>
      <c r="B25" s="991"/>
      <c r="C25" s="103">
        <v>0</v>
      </c>
      <c r="D25" s="104">
        <v>0</v>
      </c>
      <c r="E25" s="103">
        <v>0</v>
      </c>
      <c r="F25" s="104">
        <v>0</v>
      </c>
      <c r="G25" s="103">
        <v>0</v>
      </c>
      <c r="H25" s="104">
        <v>0</v>
      </c>
      <c r="I25" s="103">
        <v>0</v>
      </c>
      <c r="J25" s="104">
        <v>0</v>
      </c>
      <c r="K25" s="103">
        <v>0</v>
      </c>
      <c r="L25" s="104">
        <v>0</v>
      </c>
      <c r="M25" s="103">
        <v>0</v>
      </c>
      <c r="N25" s="104">
        <v>0</v>
      </c>
      <c r="O25" s="103">
        <v>0</v>
      </c>
      <c r="P25" s="104">
        <v>0</v>
      </c>
      <c r="Q25" s="103">
        <v>0</v>
      </c>
      <c r="R25" s="104">
        <v>0</v>
      </c>
      <c r="S25" s="103">
        <v>0</v>
      </c>
      <c r="T25" s="104">
        <v>0</v>
      </c>
      <c r="U25" s="103">
        <v>0</v>
      </c>
      <c r="V25" s="104">
        <v>0</v>
      </c>
      <c r="W25" s="103"/>
      <c r="X25" s="104"/>
      <c r="Y25" s="103"/>
      <c r="Z25" s="104"/>
      <c r="AA25" s="103"/>
      <c r="AB25" s="104"/>
      <c r="AC25" s="103"/>
      <c r="AD25" s="104"/>
      <c r="AE25" s="103"/>
      <c r="AF25" s="104"/>
      <c r="AG25" s="103"/>
      <c r="AH25" s="104"/>
      <c r="AI25" s="103"/>
      <c r="AJ25" s="104"/>
      <c r="AK25" s="103"/>
      <c r="AL25" s="104"/>
      <c r="AM25" s="103"/>
      <c r="AN25" s="104"/>
      <c r="AO25" s="103">
        <v>0</v>
      </c>
      <c r="AP25" s="104">
        <v>0</v>
      </c>
      <c r="AU25" s="691">
        <v>0</v>
      </c>
      <c r="AV25" s="691">
        <v>0</v>
      </c>
      <c r="AW25" s="1006">
        <v>0</v>
      </c>
      <c r="AX25" s="1006">
        <v>0</v>
      </c>
    </row>
    <row r="26" spans="1:50" ht="12.75" hidden="1">
      <c r="A26" s="46" t="s">
        <v>9</v>
      </c>
      <c r="B26" s="990"/>
      <c r="C26" s="107"/>
      <c r="D26" s="108"/>
      <c r="E26" s="107"/>
      <c r="F26" s="108"/>
      <c r="G26" s="107"/>
      <c r="H26" s="108"/>
      <c r="I26" s="107"/>
      <c r="J26" s="108"/>
      <c r="K26" s="107"/>
      <c r="L26" s="108"/>
      <c r="M26" s="107"/>
      <c r="N26" s="108"/>
      <c r="O26" s="107"/>
      <c r="P26" s="108"/>
      <c r="Q26" s="107"/>
      <c r="R26" s="108"/>
      <c r="S26" s="107"/>
      <c r="T26" s="108"/>
      <c r="U26" s="107"/>
      <c r="V26" s="108"/>
      <c r="W26" s="107"/>
      <c r="X26" s="108"/>
      <c r="Y26" s="107"/>
      <c r="Z26" s="108"/>
      <c r="AA26" s="107"/>
      <c r="AB26" s="108"/>
      <c r="AC26" s="107"/>
      <c r="AD26" s="108"/>
      <c r="AE26" s="107"/>
      <c r="AF26" s="108"/>
      <c r="AG26" s="107"/>
      <c r="AH26" s="108"/>
      <c r="AI26" s="107"/>
      <c r="AJ26" s="108"/>
      <c r="AK26" s="107"/>
      <c r="AL26" s="108"/>
      <c r="AM26" s="107"/>
      <c r="AN26" s="108"/>
      <c r="AO26" s="191">
        <v>0</v>
      </c>
      <c r="AP26" s="192">
        <v>0</v>
      </c>
      <c r="AU26" s="691">
        <v>0</v>
      </c>
      <c r="AV26" s="691">
        <v>0</v>
      </c>
      <c r="AW26" s="1006">
        <v>0</v>
      </c>
      <c r="AX26" s="1006">
        <v>0</v>
      </c>
    </row>
    <row r="27" spans="1:50" ht="12.75" hidden="1">
      <c r="A27" s="46" t="s">
        <v>7</v>
      </c>
      <c r="B27" s="990"/>
      <c r="C27" s="107"/>
      <c r="D27" s="108"/>
      <c r="E27" s="107"/>
      <c r="F27" s="108"/>
      <c r="G27" s="107"/>
      <c r="H27" s="108"/>
      <c r="I27" s="107"/>
      <c r="J27" s="108"/>
      <c r="K27" s="107"/>
      <c r="L27" s="108"/>
      <c r="M27" s="107"/>
      <c r="N27" s="108"/>
      <c r="O27" s="107"/>
      <c r="P27" s="108"/>
      <c r="Q27" s="107"/>
      <c r="R27" s="108"/>
      <c r="S27" s="107"/>
      <c r="T27" s="108"/>
      <c r="U27" s="107"/>
      <c r="V27" s="108"/>
      <c r="W27" s="107"/>
      <c r="X27" s="108"/>
      <c r="Y27" s="107"/>
      <c r="Z27" s="108"/>
      <c r="AA27" s="107"/>
      <c r="AB27" s="108"/>
      <c r="AC27" s="107"/>
      <c r="AD27" s="108"/>
      <c r="AE27" s="107"/>
      <c r="AF27" s="108"/>
      <c r="AG27" s="107"/>
      <c r="AH27" s="108"/>
      <c r="AI27" s="107"/>
      <c r="AJ27" s="108"/>
      <c r="AK27" s="107"/>
      <c r="AL27" s="108"/>
      <c r="AM27" s="107"/>
      <c r="AN27" s="108"/>
      <c r="AO27" s="191">
        <v>0</v>
      </c>
      <c r="AP27" s="192">
        <v>0</v>
      </c>
      <c r="AU27" s="691">
        <v>0</v>
      </c>
      <c r="AV27" s="691">
        <v>0</v>
      </c>
      <c r="AW27" s="1006">
        <v>0</v>
      </c>
      <c r="AX27" s="1006">
        <v>0</v>
      </c>
    </row>
    <row r="28" spans="1:50" ht="12.75" hidden="1">
      <c r="A28" s="46" t="s">
        <v>93</v>
      </c>
      <c r="B28" s="990"/>
      <c r="C28" s="107"/>
      <c r="D28" s="108"/>
      <c r="E28" s="107"/>
      <c r="F28" s="108"/>
      <c r="G28" s="107"/>
      <c r="H28" s="108"/>
      <c r="I28" s="107"/>
      <c r="J28" s="108"/>
      <c r="K28" s="107"/>
      <c r="L28" s="108"/>
      <c r="M28" s="107"/>
      <c r="N28" s="108"/>
      <c r="O28" s="107"/>
      <c r="P28" s="108"/>
      <c r="Q28" s="107"/>
      <c r="R28" s="108"/>
      <c r="S28" s="107"/>
      <c r="T28" s="108"/>
      <c r="U28" s="107"/>
      <c r="V28" s="108"/>
      <c r="W28" s="107"/>
      <c r="X28" s="108"/>
      <c r="Y28" s="107"/>
      <c r="Z28" s="108"/>
      <c r="AA28" s="107"/>
      <c r="AB28" s="108"/>
      <c r="AC28" s="107"/>
      <c r="AD28" s="108"/>
      <c r="AE28" s="107"/>
      <c r="AF28" s="108"/>
      <c r="AG28" s="107"/>
      <c r="AH28" s="108"/>
      <c r="AI28" s="107"/>
      <c r="AJ28" s="108"/>
      <c r="AK28" s="107"/>
      <c r="AL28" s="108"/>
      <c r="AM28" s="107"/>
      <c r="AN28" s="108"/>
      <c r="AO28" s="191">
        <v>0</v>
      </c>
      <c r="AP28" s="192">
        <v>0</v>
      </c>
      <c r="AU28" s="691">
        <v>0</v>
      </c>
      <c r="AV28" s="691">
        <v>0</v>
      </c>
      <c r="AW28" s="1006">
        <v>0</v>
      </c>
      <c r="AX28" s="1006">
        <v>0</v>
      </c>
    </row>
    <row r="29" spans="1:50" ht="12.75">
      <c r="A29" s="86" t="s">
        <v>248</v>
      </c>
      <c r="B29" s="991"/>
      <c r="C29" s="103">
        <v>894722.918690193</v>
      </c>
      <c r="D29" s="104">
        <v>34065.72</v>
      </c>
      <c r="E29" s="103">
        <v>0</v>
      </c>
      <c r="F29" s="104">
        <v>0</v>
      </c>
      <c r="G29" s="103">
        <v>0</v>
      </c>
      <c r="H29" s="104">
        <v>0</v>
      </c>
      <c r="I29" s="103">
        <v>0</v>
      </c>
      <c r="J29" s="104">
        <v>0</v>
      </c>
      <c r="K29" s="103">
        <v>0</v>
      </c>
      <c r="L29" s="104">
        <v>0</v>
      </c>
      <c r="M29" s="103">
        <v>0</v>
      </c>
      <c r="N29" s="104">
        <v>0</v>
      </c>
      <c r="O29" s="103">
        <v>0</v>
      </c>
      <c r="P29" s="104">
        <v>0</v>
      </c>
      <c r="Q29" s="103">
        <v>0</v>
      </c>
      <c r="R29" s="104">
        <v>0</v>
      </c>
      <c r="S29" s="103">
        <v>0</v>
      </c>
      <c r="T29" s="104">
        <v>0</v>
      </c>
      <c r="U29" s="103">
        <v>0</v>
      </c>
      <c r="V29" s="104">
        <v>0</v>
      </c>
      <c r="W29" s="103"/>
      <c r="X29" s="104"/>
      <c r="Y29" s="103"/>
      <c r="Z29" s="104"/>
      <c r="AA29" s="103"/>
      <c r="AB29" s="104"/>
      <c r="AC29" s="103"/>
      <c r="AD29" s="104"/>
      <c r="AE29" s="103"/>
      <c r="AF29" s="104"/>
      <c r="AG29" s="103"/>
      <c r="AH29" s="104"/>
      <c r="AI29" s="103"/>
      <c r="AJ29" s="104"/>
      <c r="AK29" s="103"/>
      <c r="AL29" s="104"/>
      <c r="AM29" s="103"/>
      <c r="AN29" s="104"/>
      <c r="AO29" s="103">
        <v>894722.918690193</v>
      </c>
      <c r="AP29" s="104">
        <v>34065.72</v>
      </c>
      <c r="AU29" s="691">
        <v>894722.918690193</v>
      </c>
      <c r="AV29" s="691">
        <v>34065.72</v>
      </c>
      <c r="AW29" s="1006">
        <v>0</v>
      </c>
      <c r="AX29" s="1006">
        <v>0</v>
      </c>
    </row>
    <row r="30" spans="1:50" ht="13.5" thickBot="1">
      <c r="A30" s="46" t="s">
        <v>7</v>
      </c>
      <c r="B30" s="996" t="s">
        <v>529</v>
      </c>
      <c r="C30" s="105">
        <v>894722.918690193</v>
      </c>
      <c r="D30" s="106">
        <v>34065.72</v>
      </c>
      <c r="E30" s="107"/>
      <c r="F30" s="108"/>
      <c r="G30" s="107"/>
      <c r="H30" s="108"/>
      <c r="I30" s="107"/>
      <c r="J30" s="108"/>
      <c r="K30" s="107"/>
      <c r="L30" s="108"/>
      <c r="M30" s="107"/>
      <c r="N30" s="108"/>
      <c r="O30" s="107"/>
      <c r="P30" s="108"/>
      <c r="Q30" s="107"/>
      <c r="R30" s="108"/>
      <c r="S30" s="107"/>
      <c r="T30" s="108"/>
      <c r="U30" s="107"/>
      <c r="V30" s="108"/>
      <c r="W30" s="107"/>
      <c r="X30" s="108"/>
      <c r="Y30" s="107"/>
      <c r="Z30" s="108"/>
      <c r="AA30" s="107"/>
      <c r="AB30" s="108"/>
      <c r="AC30" s="107"/>
      <c r="AD30" s="108"/>
      <c r="AE30" s="107"/>
      <c r="AF30" s="108"/>
      <c r="AG30" s="107"/>
      <c r="AH30" s="108"/>
      <c r="AI30" s="107"/>
      <c r="AJ30" s="108"/>
      <c r="AK30" s="107"/>
      <c r="AL30" s="108"/>
      <c r="AM30" s="107"/>
      <c r="AN30" s="108"/>
      <c r="AO30" s="193">
        <v>894722.918690193</v>
      </c>
      <c r="AP30" s="194">
        <v>34065.72</v>
      </c>
      <c r="AU30" s="691">
        <v>894722.918690193</v>
      </c>
      <c r="AV30" s="691">
        <v>34065.72</v>
      </c>
      <c r="AW30" s="1006">
        <v>0</v>
      </c>
      <c r="AX30" s="1006">
        <v>0</v>
      </c>
    </row>
    <row r="31" spans="1:50" ht="13.5" thickBot="1">
      <c r="A31" s="53" t="s">
        <v>244</v>
      </c>
      <c r="B31" s="53"/>
      <c r="C31" s="195">
        <v>8198917.968690192</v>
      </c>
      <c r="D31" s="196">
        <v>1430134.15</v>
      </c>
      <c r="E31" s="195">
        <v>8806461.171287326</v>
      </c>
      <c r="F31" s="196">
        <v>1501006.88</v>
      </c>
      <c r="G31" s="195">
        <v>13149301.620000001</v>
      </c>
      <c r="H31" s="196">
        <v>1978344.01</v>
      </c>
      <c r="I31" s="195">
        <v>14414098.799999999</v>
      </c>
      <c r="J31" s="196">
        <v>1885219.1</v>
      </c>
      <c r="K31" s="195">
        <v>14414099.339999998</v>
      </c>
      <c r="L31" s="196">
        <v>1601610.43</v>
      </c>
      <c r="M31" s="195">
        <v>14414099.339999998</v>
      </c>
      <c r="N31" s="196">
        <v>1308655.34</v>
      </c>
      <c r="O31" s="195">
        <v>14414099.339999998</v>
      </c>
      <c r="P31" s="196">
        <v>1020372.7</v>
      </c>
      <c r="Q31" s="195">
        <v>14414099.069999998</v>
      </c>
      <c r="R31" s="196">
        <v>732091.14</v>
      </c>
      <c r="S31" s="195">
        <v>14414098.26</v>
      </c>
      <c r="T31" s="196">
        <v>445323.99</v>
      </c>
      <c r="U31" s="195">
        <v>14414098.530000001</v>
      </c>
      <c r="V31" s="196">
        <v>155527.54</v>
      </c>
      <c r="W31" s="195">
        <v>0</v>
      </c>
      <c r="X31" s="196">
        <v>0</v>
      </c>
      <c r="Y31" s="195">
        <v>0</v>
      </c>
      <c r="Z31" s="196">
        <v>0</v>
      </c>
      <c r="AA31" s="195">
        <v>0</v>
      </c>
      <c r="AB31" s="196">
        <v>0</v>
      </c>
      <c r="AC31" s="195">
        <v>0</v>
      </c>
      <c r="AD31" s="196">
        <v>0</v>
      </c>
      <c r="AE31" s="195">
        <v>0</v>
      </c>
      <c r="AF31" s="196">
        <v>0</v>
      </c>
      <c r="AG31" s="195">
        <v>0</v>
      </c>
      <c r="AH31" s="196">
        <v>0</v>
      </c>
      <c r="AI31" s="195">
        <v>0</v>
      </c>
      <c r="AJ31" s="196">
        <v>0</v>
      </c>
      <c r="AK31" s="195">
        <v>0</v>
      </c>
      <c r="AL31" s="196">
        <v>0</v>
      </c>
      <c r="AM31" s="195">
        <v>0</v>
      </c>
      <c r="AN31" s="196">
        <v>0</v>
      </c>
      <c r="AO31" s="195">
        <v>131053373.43997751</v>
      </c>
      <c r="AP31" s="196">
        <v>12058285.280000001</v>
      </c>
      <c r="AU31" s="691">
        <v>131053373.43997751</v>
      </c>
      <c r="AV31" s="691">
        <v>12058285.28</v>
      </c>
      <c r="AW31" s="1006">
        <v>0</v>
      </c>
      <c r="AX31" s="1006">
        <v>0</v>
      </c>
    </row>
    <row r="32" spans="1:50" ht="13.5" thickBot="1">
      <c r="A32" s="52"/>
      <c r="B32" s="52"/>
      <c r="C32" s="692"/>
      <c r="D32" s="692"/>
      <c r="E32" s="692"/>
      <c r="F32" s="692"/>
      <c r="G32" s="692"/>
      <c r="H32" s="692"/>
      <c r="I32" s="692"/>
      <c r="J32" s="692"/>
      <c r="K32" s="692"/>
      <c r="L32" s="692"/>
      <c r="M32" s="692"/>
      <c r="N32" s="692"/>
      <c r="O32" s="692"/>
      <c r="P32" s="692"/>
      <c r="Q32" s="692"/>
      <c r="R32" s="692"/>
      <c r="S32" s="692"/>
      <c r="T32" s="692"/>
      <c r="U32" s="692"/>
      <c r="V32" s="692"/>
      <c r="W32" s="692"/>
      <c r="X32" s="692"/>
      <c r="Y32" s="692"/>
      <c r="Z32" s="692"/>
      <c r="AA32" s="692"/>
      <c r="AB32" s="692"/>
      <c r="AC32" s="692"/>
      <c r="AD32" s="692"/>
      <c r="AE32" s="692"/>
      <c r="AF32" s="692"/>
      <c r="AG32" s="692"/>
      <c r="AH32" s="692"/>
      <c r="AI32" s="692"/>
      <c r="AJ32" s="692"/>
      <c r="AK32" s="692"/>
      <c r="AL32" s="692"/>
      <c r="AM32" s="692"/>
      <c r="AN32" s="692"/>
      <c r="AO32" s="693"/>
      <c r="AP32" s="693"/>
      <c r="AU32" s="691">
        <v>0</v>
      </c>
      <c r="AV32" s="691">
        <v>0</v>
      </c>
      <c r="AW32" s="1006">
        <v>0</v>
      </c>
      <c r="AX32" s="1006">
        <v>0</v>
      </c>
    </row>
    <row r="33" spans="1:50" ht="13.5" thickBot="1">
      <c r="A33" s="24" t="s">
        <v>218</v>
      </c>
      <c r="B33" s="987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8"/>
      <c r="AU33" s="691">
        <v>0</v>
      </c>
      <c r="AV33" s="691">
        <v>0</v>
      </c>
      <c r="AW33" s="1006">
        <v>0</v>
      </c>
      <c r="AX33" s="1006">
        <v>0</v>
      </c>
    </row>
    <row r="34" spans="1:50" ht="12.75">
      <c r="A34" s="997" t="s">
        <v>101</v>
      </c>
      <c r="B34" s="992"/>
      <c r="C34" s="113">
        <v>0</v>
      </c>
      <c r="D34" s="114">
        <v>0</v>
      </c>
      <c r="E34" s="113">
        <v>0</v>
      </c>
      <c r="F34" s="114">
        <v>0</v>
      </c>
      <c r="G34" s="113">
        <v>3683618.16</v>
      </c>
      <c r="H34" s="114">
        <v>418200.69</v>
      </c>
      <c r="I34" s="113">
        <v>0</v>
      </c>
      <c r="J34" s="114">
        <v>0</v>
      </c>
      <c r="K34" s="113">
        <v>0</v>
      </c>
      <c r="L34" s="114">
        <v>0</v>
      </c>
      <c r="M34" s="113">
        <v>0</v>
      </c>
      <c r="N34" s="114">
        <v>0</v>
      </c>
      <c r="O34" s="113">
        <v>0</v>
      </c>
      <c r="P34" s="114">
        <v>0</v>
      </c>
      <c r="Q34" s="113">
        <v>0</v>
      </c>
      <c r="R34" s="114">
        <v>0</v>
      </c>
      <c r="S34" s="113">
        <v>0</v>
      </c>
      <c r="T34" s="114">
        <v>0</v>
      </c>
      <c r="U34" s="113">
        <v>0</v>
      </c>
      <c r="V34" s="114">
        <v>0</v>
      </c>
      <c r="W34" s="113">
        <v>0</v>
      </c>
      <c r="X34" s="114">
        <v>0</v>
      </c>
      <c r="Y34" s="113">
        <v>0</v>
      </c>
      <c r="Z34" s="114">
        <v>0</v>
      </c>
      <c r="AA34" s="113">
        <v>0</v>
      </c>
      <c r="AB34" s="114">
        <v>0</v>
      </c>
      <c r="AC34" s="113">
        <v>0</v>
      </c>
      <c r="AD34" s="114">
        <v>0</v>
      </c>
      <c r="AE34" s="113">
        <v>0</v>
      </c>
      <c r="AF34" s="114">
        <v>0</v>
      </c>
      <c r="AG34" s="113">
        <v>0</v>
      </c>
      <c r="AH34" s="114">
        <v>0</v>
      </c>
      <c r="AI34" s="113">
        <v>0</v>
      </c>
      <c r="AJ34" s="114">
        <v>0</v>
      </c>
      <c r="AK34" s="113">
        <v>0</v>
      </c>
      <c r="AL34" s="114">
        <v>0</v>
      </c>
      <c r="AM34" s="113">
        <v>0</v>
      </c>
      <c r="AN34" s="114">
        <v>0</v>
      </c>
      <c r="AO34" s="113">
        <v>3683618.16</v>
      </c>
      <c r="AP34" s="114">
        <v>418200.69</v>
      </c>
      <c r="AU34" s="691">
        <v>3683618.16</v>
      </c>
      <c r="AV34" s="691">
        <v>418200.69</v>
      </c>
      <c r="AW34" s="1006">
        <v>0</v>
      </c>
      <c r="AX34" s="1006">
        <v>0</v>
      </c>
    </row>
    <row r="35" spans="1:50" ht="12.75">
      <c r="A35" s="46" t="s">
        <v>1</v>
      </c>
      <c r="B35" s="996" t="s">
        <v>517</v>
      </c>
      <c r="C35" s="115">
        <v>0</v>
      </c>
      <c r="D35" s="116">
        <v>0</v>
      </c>
      <c r="E35" s="115">
        <v>0</v>
      </c>
      <c r="F35" s="116">
        <v>0</v>
      </c>
      <c r="G35" s="115">
        <v>3683618.16</v>
      </c>
      <c r="H35" s="116">
        <v>418200.69</v>
      </c>
      <c r="I35" s="197"/>
      <c r="J35" s="198"/>
      <c r="K35" s="197"/>
      <c r="L35" s="198"/>
      <c r="M35" s="197"/>
      <c r="N35" s="198"/>
      <c r="O35" s="197"/>
      <c r="P35" s="198"/>
      <c r="Q35" s="197"/>
      <c r="R35" s="198"/>
      <c r="S35" s="197"/>
      <c r="T35" s="198"/>
      <c r="U35" s="197"/>
      <c r="V35" s="198"/>
      <c r="W35" s="197"/>
      <c r="X35" s="198"/>
      <c r="Y35" s="197"/>
      <c r="Z35" s="198"/>
      <c r="AA35" s="197"/>
      <c r="AB35" s="198"/>
      <c r="AC35" s="197"/>
      <c r="AD35" s="198"/>
      <c r="AE35" s="197"/>
      <c r="AF35" s="198"/>
      <c r="AG35" s="197"/>
      <c r="AH35" s="198"/>
      <c r="AI35" s="197"/>
      <c r="AJ35" s="198"/>
      <c r="AK35" s="197"/>
      <c r="AL35" s="198"/>
      <c r="AM35" s="197"/>
      <c r="AN35" s="198"/>
      <c r="AO35" s="221">
        <v>3683618.16</v>
      </c>
      <c r="AP35" s="222">
        <v>418200.69</v>
      </c>
      <c r="AU35" s="691">
        <v>3683618.16</v>
      </c>
      <c r="AV35" s="691">
        <v>418200.69</v>
      </c>
      <c r="AW35" s="1006">
        <v>0</v>
      </c>
      <c r="AX35" s="1006">
        <v>0</v>
      </c>
    </row>
    <row r="36" spans="1:50" ht="12.75">
      <c r="A36" s="45" t="s">
        <v>249</v>
      </c>
      <c r="B36" s="993"/>
      <c r="C36" s="117">
        <v>14901138.36</v>
      </c>
      <c r="D36" s="118">
        <v>4109894.42</v>
      </c>
      <c r="E36" s="117">
        <v>16790975.7</v>
      </c>
      <c r="F36" s="118">
        <v>2220057.01</v>
      </c>
      <c r="G36" s="117">
        <v>9239487.710000003</v>
      </c>
      <c r="H36" s="118">
        <v>328199.98</v>
      </c>
      <c r="I36" s="117">
        <v>0</v>
      </c>
      <c r="J36" s="118">
        <v>0</v>
      </c>
      <c r="K36" s="117">
        <v>0</v>
      </c>
      <c r="L36" s="118">
        <v>0</v>
      </c>
      <c r="M36" s="117">
        <v>0</v>
      </c>
      <c r="N36" s="118">
        <v>0</v>
      </c>
      <c r="O36" s="117">
        <v>0</v>
      </c>
      <c r="P36" s="118">
        <v>0</v>
      </c>
      <c r="Q36" s="117">
        <v>0</v>
      </c>
      <c r="R36" s="118">
        <v>0</v>
      </c>
      <c r="S36" s="117">
        <v>0</v>
      </c>
      <c r="T36" s="118">
        <v>0</v>
      </c>
      <c r="U36" s="117">
        <v>0</v>
      </c>
      <c r="V36" s="118">
        <v>0</v>
      </c>
      <c r="W36" s="117">
        <v>0</v>
      </c>
      <c r="X36" s="118">
        <v>0</v>
      </c>
      <c r="Y36" s="117">
        <v>0</v>
      </c>
      <c r="Z36" s="118">
        <v>0</v>
      </c>
      <c r="AA36" s="117">
        <v>0</v>
      </c>
      <c r="AB36" s="118">
        <v>0</v>
      </c>
      <c r="AC36" s="117">
        <v>0</v>
      </c>
      <c r="AD36" s="118">
        <v>0</v>
      </c>
      <c r="AE36" s="117">
        <v>0</v>
      </c>
      <c r="AF36" s="118">
        <v>0</v>
      </c>
      <c r="AG36" s="117">
        <v>0</v>
      </c>
      <c r="AH36" s="118">
        <v>0</v>
      </c>
      <c r="AI36" s="117">
        <v>0</v>
      </c>
      <c r="AJ36" s="118">
        <v>0</v>
      </c>
      <c r="AK36" s="117">
        <v>0</v>
      </c>
      <c r="AL36" s="118">
        <v>0</v>
      </c>
      <c r="AM36" s="117">
        <v>0</v>
      </c>
      <c r="AN36" s="118">
        <v>0</v>
      </c>
      <c r="AO36" s="117">
        <v>40931601.769999996</v>
      </c>
      <c r="AP36" s="118">
        <v>6658151.41</v>
      </c>
      <c r="AU36" s="691">
        <v>40931601.77</v>
      </c>
      <c r="AV36" s="691">
        <v>6658151.409999999</v>
      </c>
      <c r="AW36" s="1006">
        <v>0</v>
      </c>
      <c r="AX36" s="1006">
        <v>0</v>
      </c>
    </row>
    <row r="37" spans="1:50" ht="12.75">
      <c r="A37" s="46" t="s">
        <v>1</v>
      </c>
      <c r="B37" s="996" t="s">
        <v>517</v>
      </c>
      <c r="C37" s="115">
        <v>1521065.82</v>
      </c>
      <c r="D37" s="116">
        <v>418772.3</v>
      </c>
      <c r="E37" s="115">
        <v>1713975.04</v>
      </c>
      <c r="F37" s="116">
        <v>225863.09</v>
      </c>
      <c r="G37" s="115">
        <v>936857.17</v>
      </c>
      <c r="H37" s="116">
        <v>33061.89</v>
      </c>
      <c r="I37" s="197"/>
      <c r="J37" s="198"/>
      <c r="K37" s="197"/>
      <c r="L37" s="198"/>
      <c r="M37" s="197"/>
      <c r="N37" s="198"/>
      <c r="O37" s="197"/>
      <c r="P37" s="198"/>
      <c r="Q37" s="197"/>
      <c r="R37" s="198"/>
      <c r="S37" s="197"/>
      <c r="T37" s="198"/>
      <c r="U37" s="197"/>
      <c r="V37" s="198"/>
      <c r="W37" s="197"/>
      <c r="X37" s="198"/>
      <c r="Y37" s="197"/>
      <c r="Z37" s="198"/>
      <c r="AA37" s="197"/>
      <c r="AB37" s="198"/>
      <c r="AC37" s="197"/>
      <c r="AD37" s="198"/>
      <c r="AE37" s="197"/>
      <c r="AF37" s="198"/>
      <c r="AG37" s="197"/>
      <c r="AH37" s="198"/>
      <c r="AI37" s="197"/>
      <c r="AJ37" s="198"/>
      <c r="AK37" s="197"/>
      <c r="AL37" s="198"/>
      <c r="AM37" s="197"/>
      <c r="AN37" s="198"/>
      <c r="AO37" s="221">
        <v>4171898.03</v>
      </c>
      <c r="AP37" s="222">
        <v>677697.28</v>
      </c>
      <c r="AU37" s="691">
        <v>4171898.03</v>
      </c>
      <c r="AV37" s="691">
        <v>677697.28</v>
      </c>
      <c r="AW37" s="1006">
        <v>0</v>
      </c>
      <c r="AX37" s="1006">
        <v>0</v>
      </c>
    </row>
    <row r="38" spans="1:50" ht="12.75">
      <c r="A38" s="46" t="s">
        <v>36</v>
      </c>
      <c r="B38" s="996" t="s">
        <v>518</v>
      </c>
      <c r="C38" s="115">
        <v>939654.42</v>
      </c>
      <c r="D38" s="116">
        <v>258701</v>
      </c>
      <c r="E38" s="115">
        <v>1058826.12</v>
      </c>
      <c r="F38" s="116">
        <v>139529.29</v>
      </c>
      <c r="G38" s="115">
        <v>578753.39</v>
      </c>
      <c r="H38" s="116">
        <v>20424.31</v>
      </c>
      <c r="I38" s="197"/>
      <c r="J38" s="198"/>
      <c r="K38" s="197"/>
      <c r="L38" s="198"/>
      <c r="M38" s="197"/>
      <c r="N38" s="198"/>
      <c r="O38" s="197"/>
      <c r="P38" s="198"/>
      <c r="Q38" s="197"/>
      <c r="R38" s="198"/>
      <c r="S38" s="197"/>
      <c r="T38" s="198"/>
      <c r="U38" s="197"/>
      <c r="V38" s="198"/>
      <c r="W38" s="197"/>
      <c r="X38" s="198"/>
      <c r="Y38" s="197"/>
      <c r="Z38" s="198"/>
      <c r="AA38" s="197"/>
      <c r="AB38" s="198"/>
      <c r="AC38" s="197"/>
      <c r="AD38" s="198"/>
      <c r="AE38" s="197"/>
      <c r="AF38" s="198"/>
      <c r="AG38" s="197"/>
      <c r="AH38" s="198"/>
      <c r="AI38" s="197"/>
      <c r="AJ38" s="198"/>
      <c r="AK38" s="197"/>
      <c r="AL38" s="198"/>
      <c r="AM38" s="197"/>
      <c r="AN38" s="198"/>
      <c r="AO38" s="221">
        <v>2577233.93</v>
      </c>
      <c r="AP38" s="222">
        <v>418654.6</v>
      </c>
      <c r="AU38" s="691">
        <v>2577233.93</v>
      </c>
      <c r="AV38" s="691">
        <v>418654.6</v>
      </c>
      <c r="AW38" s="1006">
        <v>0</v>
      </c>
      <c r="AX38" s="1006">
        <v>0</v>
      </c>
    </row>
    <row r="39" spans="1:50" ht="12.75">
      <c r="A39" s="46" t="s">
        <v>37</v>
      </c>
      <c r="B39" s="996" t="s">
        <v>519</v>
      </c>
      <c r="C39" s="115">
        <v>360792.35</v>
      </c>
      <c r="D39" s="116">
        <v>99331.57</v>
      </c>
      <c r="E39" s="115">
        <v>406549.86</v>
      </c>
      <c r="F39" s="116">
        <v>53574.07</v>
      </c>
      <c r="G39" s="115">
        <v>222219.78</v>
      </c>
      <c r="H39" s="116">
        <v>7842.18</v>
      </c>
      <c r="I39" s="197"/>
      <c r="J39" s="198"/>
      <c r="K39" s="197"/>
      <c r="L39" s="198"/>
      <c r="M39" s="197"/>
      <c r="N39" s="198"/>
      <c r="O39" s="197"/>
      <c r="P39" s="198"/>
      <c r="Q39" s="197"/>
      <c r="R39" s="198"/>
      <c r="S39" s="197"/>
      <c r="T39" s="198"/>
      <c r="U39" s="197"/>
      <c r="V39" s="198"/>
      <c r="W39" s="197"/>
      <c r="X39" s="198"/>
      <c r="Y39" s="197"/>
      <c r="Z39" s="198"/>
      <c r="AA39" s="197"/>
      <c r="AB39" s="198"/>
      <c r="AC39" s="197"/>
      <c r="AD39" s="198"/>
      <c r="AE39" s="197"/>
      <c r="AF39" s="198"/>
      <c r="AG39" s="197"/>
      <c r="AH39" s="198"/>
      <c r="AI39" s="197"/>
      <c r="AJ39" s="198"/>
      <c r="AK39" s="197"/>
      <c r="AL39" s="198"/>
      <c r="AM39" s="197"/>
      <c r="AN39" s="198"/>
      <c r="AO39" s="221">
        <v>989561.99</v>
      </c>
      <c r="AP39" s="222">
        <v>160747.82</v>
      </c>
      <c r="AU39" s="691">
        <v>989561.99</v>
      </c>
      <c r="AV39" s="691">
        <v>160747.82</v>
      </c>
      <c r="AW39" s="1006">
        <v>0</v>
      </c>
      <c r="AX39" s="1006">
        <v>0</v>
      </c>
    </row>
    <row r="40" spans="1:50" ht="12.75">
      <c r="A40" s="46" t="s">
        <v>19</v>
      </c>
      <c r="B40" s="996" t="s">
        <v>520</v>
      </c>
      <c r="C40" s="115">
        <v>1798694.36</v>
      </c>
      <c r="D40" s="116">
        <v>495207.64</v>
      </c>
      <c r="E40" s="115">
        <v>2026813.83</v>
      </c>
      <c r="F40" s="116">
        <v>267088.17</v>
      </c>
      <c r="G40" s="115">
        <v>1107854.59</v>
      </c>
      <c r="H40" s="116">
        <v>39096.42</v>
      </c>
      <c r="I40" s="197"/>
      <c r="J40" s="198"/>
      <c r="K40" s="197"/>
      <c r="L40" s="198"/>
      <c r="M40" s="197"/>
      <c r="N40" s="198"/>
      <c r="O40" s="197"/>
      <c r="P40" s="198"/>
      <c r="Q40" s="197"/>
      <c r="R40" s="198"/>
      <c r="S40" s="197"/>
      <c r="T40" s="198"/>
      <c r="U40" s="197"/>
      <c r="V40" s="198"/>
      <c r="W40" s="197"/>
      <c r="X40" s="198"/>
      <c r="Y40" s="197"/>
      <c r="Z40" s="198"/>
      <c r="AA40" s="197"/>
      <c r="AB40" s="198"/>
      <c r="AC40" s="197"/>
      <c r="AD40" s="198"/>
      <c r="AE40" s="197"/>
      <c r="AF40" s="198"/>
      <c r="AG40" s="197"/>
      <c r="AH40" s="198"/>
      <c r="AI40" s="197"/>
      <c r="AJ40" s="198"/>
      <c r="AK40" s="197"/>
      <c r="AL40" s="198"/>
      <c r="AM40" s="197"/>
      <c r="AN40" s="198"/>
      <c r="AO40" s="221">
        <v>4933362.78</v>
      </c>
      <c r="AP40" s="222">
        <v>801392.23</v>
      </c>
      <c r="AU40" s="691">
        <v>4933362.78</v>
      </c>
      <c r="AV40" s="691">
        <v>801392.23</v>
      </c>
      <c r="AW40" s="1006">
        <v>0</v>
      </c>
      <c r="AX40" s="1006">
        <v>0</v>
      </c>
    </row>
    <row r="41" spans="1:50" ht="12.75">
      <c r="A41" s="46" t="s">
        <v>15</v>
      </c>
      <c r="B41" s="996" t="s">
        <v>521</v>
      </c>
      <c r="C41" s="115">
        <v>231118.75</v>
      </c>
      <c r="D41" s="116">
        <v>63630.47</v>
      </c>
      <c r="E41" s="115">
        <v>260430.39</v>
      </c>
      <c r="F41" s="116">
        <v>34318.82</v>
      </c>
      <c r="G41" s="115">
        <v>142351.02</v>
      </c>
      <c r="H41" s="116">
        <v>5023.6</v>
      </c>
      <c r="I41" s="197"/>
      <c r="J41" s="198"/>
      <c r="K41" s="197"/>
      <c r="L41" s="198"/>
      <c r="M41" s="197"/>
      <c r="N41" s="198"/>
      <c r="O41" s="197"/>
      <c r="P41" s="198"/>
      <c r="Q41" s="197"/>
      <c r="R41" s="198"/>
      <c r="S41" s="197"/>
      <c r="T41" s="198"/>
      <c r="U41" s="197"/>
      <c r="V41" s="198"/>
      <c r="W41" s="197"/>
      <c r="X41" s="198"/>
      <c r="Y41" s="197"/>
      <c r="Z41" s="198"/>
      <c r="AA41" s="197"/>
      <c r="AB41" s="198"/>
      <c r="AC41" s="197"/>
      <c r="AD41" s="198"/>
      <c r="AE41" s="197"/>
      <c r="AF41" s="198"/>
      <c r="AG41" s="197"/>
      <c r="AH41" s="198"/>
      <c r="AI41" s="197"/>
      <c r="AJ41" s="198"/>
      <c r="AK41" s="197"/>
      <c r="AL41" s="198"/>
      <c r="AM41" s="197"/>
      <c r="AN41" s="198"/>
      <c r="AO41" s="221">
        <v>633900.16</v>
      </c>
      <c r="AP41" s="222">
        <v>102972.89</v>
      </c>
      <c r="AU41" s="691">
        <v>633900.16</v>
      </c>
      <c r="AV41" s="691">
        <v>102972.89</v>
      </c>
      <c r="AW41" s="1006">
        <v>0</v>
      </c>
      <c r="AX41" s="1006">
        <v>0</v>
      </c>
    </row>
    <row r="42" spans="1:50" ht="12.75">
      <c r="A42" s="46" t="s">
        <v>14</v>
      </c>
      <c r="B42" s="996" t="s">
        <v>522</v>
      </c>
      <c r="C42" s="115">
        <v>262970.21</v>
      </c>
      <c r="D42" s="116">
        <v>72399.67</v>
      </c>
      <c r="E42" s="115">
        <v>296321.42</v>
      </c>
      <c r="F42" s="116">
        <v>39048.45</v>
      </c>
      <c r="G42" s="115">
        <v>161969.01</v>
      </c>
      <c r="H42" s="116">
        <v>5715.92</v>
      </c>
      <c r="I42" s="197"/>
      <c r="J42" s="198"/>
      <c r="K42" s="197"/>
      <c r="L42" s="198"/>
      <c r="M42" s="197"/>
      <c r="N42" s="198"/>
      <c r="O42" s="197"/>
      <c r="P42" s="198"/>
      <c r="Q42" s="197"/>
      <c r="R42" s="198"/>
      <c r="S42" s="197"/>
      <c r="T42" s="198"/>
      <c r="U42" s="197"/>
      <c r="V42" s="198"/>
      <c r="W42" s="197"/>
      <c r="X42" s="198"/>
      <c r="Y42" s="197"/>
      <c r="Z42" s="198"/>
      <c r="AA42" s="197"/>
      <c r="AB42" s="198"/>
      <c r="AC42" s="197"/>
      <c r="AD42" s="198"/>
      <c r="AE42" s="197"/>
      <c r="AF42" s="198"/>
      <c r="AG42" s="197"/>
      <c r="AH42" s="198"/>
      <c r="AI42" s="197"/>
      <c r="AJ42" s="198"/>
      <c r="AK42" s="197"/>
      <c r="AL42" s="198"/>
      <c r="AM42" s="197"/>
      <c r="AN42" s="198"/>
      <c r="AO42" s="221">
        <v>721260.64</v>
      </c>
      <c r="AP42" s="222">
        <v>117164.04</v>
      </c>
      <c r="AU42" s="691">
        <v>721260.64</v>
      </c>
      <c r="AV42" s="691">
        <v>117164.04</v>
      </c>
      <c r="AW42" s="1006">
        <v>0</v>
      </c>
      <c r="AX42" s="1006">
        <v>0</v>
      </c>
    </row>
    <row r="43" spans="1:50" s="52" customFormat="1" ht="11.25">
      <c r="A43" s="46" t="s">
        <v>13</v>
      </c>
      <c r="B43" s="996" t="s">
        <v>523</v>
      </c>
      <c r="C43" s="115">
        <v>1371597.58</v>
      </c>
      <c r="D43" s="116">
        <v>377621.45</v>
      </c>
      <c r="E43" s="115">
        <v>1545550.48</v>
      </c>
      <c r="F43" s="116">
        <v>203668.55</v>
      </c>
      <c r="G43" s="115">
        <v>844796.48</v>
      </c>
      <c r="H43" s="116">
        <v>29813.03</v>
      </c>
      <c r="I43" s="197"/>
      <c r="J43" s="198"/>
      <c r="K43" s="197"/>
      <c r="L43" s="198"/>
      <c r="M43" s="197"/>
      <c r="N43" s="198"/>
      <c r="O43" s="197"/>
      <c r="P43" s="198"/>
      <c r="Q43" s="197"/>
      <c r="R43" s="198"/>
      <c r="S43" s="197"/>
      <c r="T43" s="198"/>
      <c r="U43" s="197"/>
      <c r="V43" s="198"/>
      <c r="W43" s="197"/>
      <c r="X43" s="198"/>
      <c r="Y43" s="197"/>
      <c r="Z43" s="198"/>
      <c r="AA43" s="197"/>
      <c r="AB43" s="198"/>
      <c r="AC43" s="197"/>
      <c r="AD43" s="198"/>
      <c r="AE43" s="197"/>
      <c r="AF43" s="198"/>
      <c r="AG43" s="197"/>
      <c r="AH43" s="198"/>
      <c r="AI43" s="197"/>
      <c r="AJ43" s="198"/>
      <c r="AK43" s="197"/>
      <c r="AL43" s="198"/>
      <c r="AM43" s="197"/>
      <c r="AN43" s="198"/>
      <c r="AO43" s="221">
        <v>3761944.54</v>
      </c>
      <c r="AP43" s="222">
        <v>611103.03</v>
      </c>
      <c r="AU43" s="691">
        <v>3761944.54</v>
      </c>
      <c r="AV43" s="691">
        <v>611103.03</v>
      </c>
      <c r="AW43" s="1006">
        <v>0</v>
      </c>
      <c r="AX43" s="1006">
        <v>0</v>
      </c>
    </row>
    <row r="44" spans="1:50" ht="12.75">
      <c r="A44" s="46" t="s">
        <v>9</v>
      </c>
      <c r="B44" s="996" t="s">
        <v>530</v>
      </c>
      <c r="C44" s="115">
        <v>452717.91</v>
      </c>
      <c r="D44" s="116">
        <v>124640.06</v>
      </c>
      <c r="E44" s="115">
        <v>510133.89</v>
      </c>
      <c r="F44" s="116">
        <v>67224.09</v>
      </c>
      <c r="G44" s="115">
        <v>278838.73</v>
      </c>
      <c r="H44" s="116">
        <v>9840.28</v>
      </c>
      <c r="I44" s="197"/>
      <c r="J44" s="198"/>
      <c r="K44" s="197"/>
      <c r="L44" s="198"/>
      <c r="M44" s="197"/>
      <c r="N44" s="198"/>
      <c r="O44" s="197"/>
      <c r="P44" s="198"/>
      <c r="Q44" s="197"/>
      <c r="R44" s="198"/>
      <c r="S44" s="197"/>
      <c r="T44" s="198"/>
      <c r="U44" s="197"/>
      <c r="V44" s="198"/>
      <c r="W44" s="197"/>
      <c r="X44" s="198"/>
      <c r="Y44" s="197"/>
      <c r="Z44" s="198"/>
      <c r="AA44" s="197"/>
      <c r="AB44" s="198"/>
      <c r="AC44" s="197"/>
      <c r="AD44" s="198"/>
      <c r="AE44" s="197"/>
      <c r="AF44" s="198"/>
      <c r="AG44" s="197"/>
      <c r="AH44" s="198"/>
      <c r="AI44" s="197"/>
      <c r="AJ44" s="198"/>
      <c r="AK44" s="197"/>
      <c r="AL44" s="198"/>
      <c r="AM44" s="197"/>
      <c r="AN44" s="198"/>
      <c r="AO44" s="221">
        <v>1241690.53</v>
      </c>
      <c r="AP44" s="222">
        <v>201704.43</v>
      </c>
      <c r="AU44" s="691">
        <v>1241690.53</v>
      </c>
      <c r="AV44" s="691">
        <v>201704.43</v>
      </c>
      <c r="AW44" s="1006">
        <v>0</v>
      </c>
      <c r="AX44" s="1006">
        <v>0</v>
      </c>
    </row>
    <row r="45" spans="1:50" s="52" customFormat="1" ht="11.25">
      <c r="A45" s="46" t="s">
        <v>8</v>
      </c>
      <c r="B45" s="996" t="s">
        <v>531</v>
      </c>
      <c r="C45" s="115">
        <v>1358153.77</v>
      </c>
      <c r="D45" s="116">
        <v>373920.17</v>
      </c>
      <c r="E45" s="115">
        <v>1530401.66</v>
      </c>
      <c r="F45" s="116">
        <v>201672.28</v>
      </c>
      <c r="G45" s="115">
        <v>836516.16</v>
      </c>
      <c r="H45" s="116">
        <v>29520.82</v>
      </c>
      <c r="I45" s="197"/>
      <c r="J45" s="198"/>
      <c r="K45" s="197"/>
      <c r="L45" s="198"/>
      <c r="M45" s="197"/>
      <c r="N45" s="198"/>
      <c r="O45" s="197"/>
      <c r="P45" s="198"/>
      <c r="Q45" s="197"/>
      <c r="R45" s="198"/>
      <c r="S45" s="197"/>
      <c r="T45" s="198"/>
      <c r="U45" s="197"/>
      <c r="V45" s="198"/>
      <c r="W45" s="197"/>
      <c r="X45" s="198"/>
      <c r="Y45" s="197"/>
      <c r="Z45" s="198"/>
      <c r="AA45" s="197"/>
      <c r="AB45" s="198"/>
      <c r="AC45" s="197"/>
      <c r="AD45" s="198"/>
      <c r="AE45" s="197"/>
      <c r="AF45" s="198"/>
      <c r="AG45" s="197"/>
      <c r="AH45" s="198"/>
      <c r="AI45" s="197"/>
      <c r="AJ45" s="198"/>
      <c r="AK45" s="197"/>
      <c r="AL45" s="198"/>
      <c r="AM45" s="197"/>
      <c r="AN45" s="198"/>
      <c r="AO45" s="221">
        <v>3725071.59</v>
      </c>
      <c r="AP45" s="222">
        <v>605113.27</v>
      </c>
      <c r="AU45" s="691">
        <v>3725071.59</v>
      </c>
      <c r="AV45" s="691">
        <v>605113.27</v>
      </c>
      <c r="AW45" s="1006">
        <v>0</v>
      </c>
      <c r="AX45" s="1006">
        <v>0</v>
      </c>
    </row>
    <row r="46" spans="1:50" ht="12.75">
      <c r="A46" s="46" t="s">
        <v>3</v>
      </c>
      <c r="B46" s="996" t="s">
        <v>524</v>
      </c>
      <c r="C46" s="115">
        <v>1499532.47</v>
      </c>
      <c r="D46" s="116">
        <v>412843.87</v>
      </c>
      <c r="E46" s="115">
        <v>1689710.71</v>
      </c>
      <c r="F46" s="116">
        <v>222665.61</v>
      </c>
      <c r="G46" s="115">
        <v>923594.32</v>
      </c>
      <c r="H46" s="116">
        <v>32593.83</v>
      </c>
      <c r="I46" s="197"/>
      <c r="J46" s="198"/>
      <c r="K46" s="197"/>
      <c r="L46" s="198"/>
      <c r="M46" s="197"/>
      <c r="N46" s="198"/>
      <c r="O46" s="197"/>
      <c r="P46" s="198"/>
      <c r="Q46" s="197"/>
      <c r="R46" s="198"/>
      <c r="S46" s="197"/>
      <c r="T46" s="198"/>
      <c r="U46" s="197"/>
      <c r="V46" s="198"/>
      <c r="W46" s="197"/>
      <c r="X46" s="198"/>
      <c r="Y46" s="197"/>
      <c r="Z46" s="198"/>
      <c r="AA46" s="197"/>
      <c r="AB46" s="198"/>
      <c r="AC46" s="197"/>
      <c r="AD46" s="198"/>
      <c r="AE46" s="197"/>
      <c r="AF46" s="198"/>
      <c r="AG46" s="197"/>
      <c r="AH46" s="198"/>
      <c r="AI46" s="197"/>
      <c r="AJ46" s="198"/>
      <c r="AK46" s="197"/>
      <c r="AL46" s="198"/>
      <c r="AM46" s="197"/>
      <c r="AN46" s="198"/>
      <c r="AO46" s="221">
        <v>4112837.5</v>
      </c>
      <c r="AP46" s="222">
        <v>668103.31</v>
      </c>
      <c r="AU46" s="691">
        <v>4112837.5</v>
      </c>
      <c r="AV46" s="691">
        <v>668103.31</v>
      </c>
      <c r="AW46" s="1006">
        <v>0</v>
      </c>
      <c r="AX46" s="1006">
        <v>0</v>
      </c>
    </row>
    <row r="47" spans="1:50" ht="12.75">
      <c r="A47" s="46" t="s">
        <v>513</v>
      </c>
      <c r="B47" s="996" t="s">
        <v>532</v>
      </c>
      <c r="C47" s="115">
        <v>1101605.88</v>
      </c>
      <c r="D47" s="116">
        <v>303288.68</v>
      </c>
      <c r="E47" s="115">
        <v>1241317.06</v>
      </c>
      <c r="F47" s="116">
        <v>163577.48</v>
      </c>
      <c r="G47" s="115">
        <v>678502.78</v>
      </c>
      <c r="H47" s="116">
        <v>23944.5</v>
      </c>
      <c r="I47" s="197"/>
      <c r="J47" s="198"/>
      <c r="K47" s="197"/>
      <c r="L47" s="198"/>
      <c r="M47" s="197"/>
      <c r="N47" s="198"/>
      <c r="O47" s="197"/>
      <c r="P47" s="198"/>
      <c r="Q47" s="197"/>
      <c r="R47" s="198"/>
      <c r="S47" s="197"/>
      <c r="T47" s="198"/>
      <c r="U47" s="197"/>
      <c r="V47" s="198"/>
      <c r="W47" s="197"/>
      <c r="X47" s="198"/>
      <c r="Y47" s="197"/>
      <c r="Z47" s="198"/>
      <c r="AA47" s="197"/>
      <c r="AB47" s="198"/>
      <c r="AC47" s="197"/>
      <c r="AD47" s="198"/>
      <c r="AE47" s="197"/>
      <c r="AF47" s="198"/>
      <c r="AG47" s="197"/>
      <c r="AH47" s="198"/>
      <c r="AI47" s="197"/>
      <c r="AJ47" s="198"/>
      <c r="AK47" s="197"/>
      <c r="AL47" s="198"/>
      <c r="AM47" s="197"/>
      <c r="AN47" s="198"/>
      <c r="AO47" s="221">
        <v>3021425.72</v>
      </c>
      <c r="AP47" s="222">
        <v>490810.66</v>
      </c>
      <c r="AU47" s="691">
        <v>3021425.72</v>
      </c>
      <c r="AV47" s="691">
        <v>490810.66</v>
      </c>
      <c r="AW47" s="1006">
        <v>0</v>
      </c>
      <c r="AX47" s="1006">
        <v>0</v>
      </c>
    </row>
    <row r="48" spans="1:50" ht="12.75">
      <c r="A48" s="46" t="s">
        <v>7</v>
      </c>
      <c r="B48" s="996" t="s">
        <v>529</v>
      </c>
      <c r="C48" s="115">
        <v>569787.31</v>
      </c>
      <c r="D48" s="116">
        <v>156871.02</v>
      </c>
      <c r="E48" s="115">
        <v>642050.59</v>
      </c>
      <c r="F48" s="116">
        <v>84607.73</v>
      </c>
      <c r="G48" s="115">
        <v>350944.27</v>
      </c>
      <c r="H48" s="116">
        <v>12384.89</v>
      </c>
      <c r="I48" s="197"/>
      <c r="J48" s="198"/>
      <c r="K48" s="197"/>
      <c r="L48" s="198"/>
      <c r="M48" s="197"/>
      <c r="N48" s="198"/>
      <c r="O48" s="197"/>
      <c r="P48" s="198"/>
      <c r="Q48" s="197"/>
      <c r="R48" s="198"/>
      <c r="S48" s="197"/>
      <c r="T48" s="198"/>
      <c r="U48" s="197"/>
      <c r="V48" s="198"/>
      <c r="W48" s="197"/>
      <c r="X48" s="198"/>
      <c r="Y48" s="197"/>
      <c r="Z48" s="198"/>
      <c r="AA48" s="197"/>
      <c r="AB48" s="198"/>
      <c r="AC48" s="197"/>
      <c r="AD48" s="198"/>
      <c r="AE48" s="197"/>
      <c r="AF48" s="198"/>
      <c r="AG48" s="197"/>
      <c r="AH48" s="198"/>
      <c r="AI48" s="197"/>
      <c r="AJ48" s="198"/>
      <c r="AK48" s="197"/>
      <c r="AL48" s="198"/>
      <c r="AM48" s="197"/>
      <c r="AN48" s="198"/>
      <c r="AO48" s="221">
        <v>1562782.17</v>
      </c>
      <c r="AP48" s="222">
        <v>253863.64</v>
      </c>
      <c r="AU48" s="691">
        <v>1562782.17</v>
      </c>
      <c r="AV48" s="691">
        <v>253863.64</v>
      </c>
      <c r="AW48" s="1006">
        <v>0</v>
      </c>
      <c r="AX48" s="1006">
        <v>0</v>
      </c>
    </row>
    <row r="49" spans="1:50" ht="12.75">
      <c r="A49" s="46" t="s">
        <v>12</v>
      </c>
      <c r="B49" s="996" t="s">
        <v>525</v>
      </c>
      <c r="C49" s="115">
        <v>1064404.21</v>
      </c>
      <c r="D49" s="116">
        <v>293046.51</v>
      </c>
      <c r="E49" s="115">
        <v>1199397.32</v>
      </c>
      <c r="F49" s="116">
        <v>158053.41</v>
      </c>
      <c r="G49" s="115">
        <v>655589.46</v>
      </c>
      <c r="H49" s="116">
        <v>23135.88</v>
      </c>
      <c r="I49" s="197"/>
      <c r="J49" s="198"/>
      <c r="K49" s="197"/>
      <c r="L49" s="198"/>
      <c r="M49" s="197"/>
      <c r="N49" s="198"/>
      <c r="O49" s="197"/>
      <c r="P49" s="198"/>
      <c r="Q49" s="197"/>
      <c r="R49" s="198"/>
      <c r="S49" s="197"/>
      <c r="T49" s="198"/>
      <c r="U49" s="197"/>
      <c r="V49" s="198"/>
      <c r="W49" s="197"/>
      <c r="X49" s="198"/>
      <c r="Y49" s="197"/>
      <c r="Z49" s="198"/>
      <c r="AA49" s="197"/>
      <c r="AB49" s="198"/>
      <c r="AC49" s="197"/>
      <c r="AD49" s="198"/>
      <c r="AE49" s="197"/>
      <c r="AF49" s="198"/>
      <c r="AG49" s="197"/>
      <c r="AH49" s="198"/>
      <c r="AI49" s="197"/>
      <c r="AJ49" s="198"/>
      <c r="AK49" s="197"/>
      <c r="AL49" s="198"/>
      <c r="AM49" s="197"/>
      <c r="AN49" s="198"/>
      <c r="AO49" s="221">
        <v>2919390.99</v>
      </c>
      <c r="AP49" s="222">
        <v>474235.8</v>
      </c>
      <c r="AU49" s="691">
        <v>2919390.99</v>
      </c>
      <c r="AV49" s="691">
        <v>474235.8</v>
      </c>
      <c r="AW49" s="1006">
        <v>0</v>
      </c>
      <c r="AX49" s="1006">
        <v>0</v>
      </c>
    </row>
    <row r="50" spans="1:50" ht="12.75">
      <c r="A50" s="46" t="s">
        <v>4</v>
      </c>
      <c r="B50" s="996" t="s">
        <v>526</v>
      </c>
      <c r="C50" s="115">
        <v>696053.81</v>
      </c>
      <c r="D50" s="116">
        <v>191634.09</v>
      </c>
      <c r="E50" s="115">
        <v>784330.85</v>
      </c>
      <c r="F50" s="116">
        <v>103357.04</v>
      </c>
      <c r="G50" s="115">
        <v>428714.54</v>
      </c>
      <c r="H50" s="116">
        <v>15129.43</v>
      </c>
      <c r="I50" s="197"/>
      <c r="J50" s="198"/>
      <c r="K50" s="197"/>
      <c r="L50" s="198"/>
      <c r="M50" s="197"/>
      <c r="N50" s="198"/>
      <c r="O50" s="197"/>
      <c r="P50" s="198"/>
      <c r="Q50" s="197"/>
      <c r="R50" s="198"/>
      <c r="S50" s="197"/>
      <c r="T50" s="198"/>
      <c r="U50" s="197"/>
      <c r="V50" s="198"/>
      <c r="W50" s="197"/>
      <c r="X50" s="198"/>
      <c r="Y50" s="197"/>
      <c r="Z50" s="198"/>
      <c r="AA50" s="197"/>
      <c r="AB50" s="198"/>
      <c r="AC50" s="197"/>
      <c r="AD50" s="198"/>
      <c r="AE50" s="197"/>
      <c r="AF50" s="198"/>
      <c r="AG50" s="197"/>
      <c r="AH50" s="198"/>
      <c r="AI50" s="197"/>
      <c r="AJ50" s="198"/>
      <c r="AK50" s="197"/>
      <c r="AL50" s="198"/>
      <c r="AM50" s="197"/>
      <c r="AN50" s="198"/>
      <c r="AO50" s="221">
        <v>1909099.2</v>
      </c>
      <c r="AP50" s="222">
        <v>310120.56</v>
      </c>
      <c r="AU50" s="691">
        <v>1909099.2</v>
      </c>
      <c r="AV50" s="691">
        <v>310120.56</v>
      </c>
      <c r="AW50" s="1006">
        <v>0</v>
      </c>
      <c r="AX50" s="1006">
        <v>0</v>
      </c>
    </row>
    <row r="51" spans="1:50" ht="12.75">
      <c r="A51" s="46" t="s">
        <v>10</v>
      </c>
      <c r="B51" s="996" t="s">
        <v>527</v>
      </c>
      <c r="C51" s="115">
        <v>579204.75</v>
      </c>
      <c r="D51" s="116">
        <v>166850.49</v>
      </c>
      <c r="E51" s="115">
        <v>652662.41</v>
      </c>
      <c r="F51" s="116">
        <v>93392.82</v>
      </c>
      <c r="G51" s="115">
        <v>418300.39</v>
      </c>
      <c r="H51" s="116">
        <v>16898.49</v>
      </c>
      <c r="I51" s="197"/>
      <c r="J51" s="198"/>
      <c r="K51" s="197"/>
      <c r="L51" s="198"/>
      <c r="M51" s="197"/>
      <c r="N51" s="198"/>
      <c r="O51" s="197"/>
      <c r="P51" s="198"/>
      <c r="Q51" s="197"/>
      <c r="R51" s="198"/>
      <c r="S51" s="197"/>
      <c r="T51" s="198"/>
      <c r="U51" s="197"/>
      <c r="V51" s="198"/>
      <c r="W51" s="197"/>
      <c r="X51" s="198"/>
      <c r="Y51" s="197"/>
      <c r="Z51" s="198"/>
      <c r="AA51" s="197"/>
      <c r="AB51" s="198"/>
      <c r="AC51" s="197"/>
      <c r="AD51" s="198"/>
      <c r="AE51" s="197"/>
      <c r="AF51" s="198"/>
      <c r="AG51" s="197"/>
      <c r="AH51" s="198"/>
      <c r="AI51" s="197"/>
      <c r="AJ51" s="198"/>
      <c r="AK51" s="197"/>
      <c r="AL51" s="198"/>
      <c r="AM51" s="197"/>
      <c r="AN51" s="198"/>
      <c r="AO51" s="221">
        <v>1650167.55</v>
      </c>
      <c r="AP51" s="222">
        <v>277141.8</v>
      </c>
      <c r="AU51" s="691">
        <v>1650167.55</v>
      </c>
      <c r="AV51" s="691">
        <v>277141.8</v>
      </c>
      <c r="AW51" s="1006">
        <v>0</v>
      </c>
      <c r="AX51" s="1006">
        <v>0</v>
      </c>
    </row>
    <row r="52" spans="1:50" ht="12.75">
      <c r="A52" s="46" t="s">
        <v>11</v>
      </c>
      <c r="B52" s="996" t="s">
        <v>528</v>
      </c>
      <c r="C52" s="115">
        <v>838713.1</v>
      </c>
      <c r="D52" s="116">
        <v>230910.35</v>
      </c>
      <c r="E52" s="115">
        <v>945082.93</v>
      </c>
      <c r="F52" s="116">
        <v>124540.53</v>
      </c>
      <c r="G52" s="115">
        <v>516581.48</v>
      </c>
      <c r="H52" s="116">
        <v>18230.27</v>
      </c>
      <c r="I52" s="197"/>
      <c r="J52" s="198"/>
      <c r="K52" s="197"/>
      <c r="L52" s="198"/>
      <c r="M52" s="197"/>
      <c r="N52" s="198"/>
      <c r="O52" s="197"/>
      <c r="P52" s="198"/>
      <c r="Q52" s="197"/>
      <c r="R52" s="198"/>
      <c r="S52" s="197"/>
      <c r="T52" s="198"/>
      <c r="U52" s="197"/>
      <c r="V52" s="198"/>
      <c r="W52" s="197"/>
      <c r="X52" s="198"/>
      <c r="Y52" s="197"/>
      <c r="Z52" s="198"/>
      <c r="AA52" s="197"/>
      <c r="AB52" s="198"/>
      <c r="AC52" s="197"/>
      <c r="AD52" s="198"/>
      <c r="AE52" s="197"/>
      <c r="AF52" s="198"/>
      <c r="AG52" s="197"/>
      <c r="AH52" s="198"/>
      <c r="AI52" s="197"/>
      <c r="AJ52" s="198"/>
      <c r="AK52" s="197"/>
      <c r="AL52" s="198"/>
      <c r="AM52" s="197"/>
      <c r="AN52" s="198"/>
      <c r="AO52" s="221">
        <v>2300377.51</v>
      </c>
      <c r="AP52" s="222">
        <v>373681.15</v>
      </c>
      <c r="AU52" s="691">
        <v>2300377.51</v>
      </c>
      <c r="AV52" s="691">
        <v>373681.15</v>
      </c>
      <c r="AW52" s="1006">
        <v>0</v>
      </c>
      <c r="AX52" s="1006">
        <v>0</v>
      </c>
    </row>
    <row r="53" spans="1:50" ht="12.75">
      <c r="A53" s="46" t="s">
        <v>6</v>
      </c>
      <c r="B53" s="996" t="s">
        <v>533</v>
      </c>
      <c r="C53" s="115">
        <v>255071.66</v>
      </c>
      <c r="D53" s="116">
        <v>70225.08</v>
      </c>
      <c r="E53" s="115">
        <v>287421.14</v>
      </c>
      <c r="F53" s="116">
        <v>37875.58</v>
      </c>
      <c r="G53" s="115">
        <v>157104.14</v>
      </c>
      <c r="H53" s="116">
        <v>5544.24</v>
      </c>
      <c r="I53" s="197"/>
      <c r="J53" s="198"/>
      <c r="K53" s="197"/>
      <c r="L53" s="198"/>
      <c r="M53" s="197"/>
      <c r="N53" s="198"/>
      <c r="O53" s="197"/>
      <c r="P53" s="198"/>
      <c r="Q53" s="197"/>
      <c r="R53" s="198"/>
      <c r="S53" s="197"/>
      <c r="T53" s="198"/>
      <c r="U53" s="197"/>
      <c r="V53" s="198"/>
      <c r="W53" s="197"/>
      <c r="X53" s="198"/>
      <c r="Y53" s="197"/>
      <c r="Z53" s="198"/>
      <c r="AA53" s="197"/>
      <c r="AB53" s="198"/>
      <c r="AC53" s="197"/>
      <c r="AD53" s="198"/>
      <c r="AE53" s="197"/>
      <c r="AF53" s="198"/>
      <c r="AG53" s="197"/>
      <c r="AH53" s="198"/>
      <c r="AI53" s="197"/>
      <c r="AJ53" s="198"/>
      <c r="AK53" s="197"/>
      <c r="AL53" s="198"/>
      <c r="AM53" s="197"/>
      <c r="AN53" s="198"/>
      <c r="AO53" s="221">
        <v>699596.94</v>
      </c>
      <c r="AP53" s="222">
        <v>113644.9</v>
      </c>
      <c r="AU53" s="691">
        <v>699596.94</v>
      </c>
      <c r="AV53" s="691">
        <v>113644.9</v>
      </c>
      <c r="AW53" s="1006">
        <v>0</v>
      </c>
      <c r="AX53" s="1006">
        <v>0</v>
      </c>
    </row>
    <row r="54" spans="1:50" ht="12.75">
      <c r="A54" s="141" t="s">
        <v>98</v>
      </c>
      <c r="B54" s="994"/>
      <c r="C54" s="117">
        <v>1333768.1</v>
      </c>
      <c r="D54" s="118">
        <v>218591.65</v>
      </c>
      <c r="E54" s="117">
        <v>1475020.92</v>
      </c>
      <c r="F54" s="118">
        <v>211570.36</v>
      </c>
      <c r="G54" s="117">
        <v>2841550.22</v>
      </c>
      <c r="H54" s="118">
        <v>211399.07</v>
      </c>
      <c r="I54" s="117">
        <v>3503919.64</v>
      </c>
      <c r="J54" s="118">
        <v>184071.9</v>
      </c>
      <c r="K54" s="117">
        <v>3948961.34</v>
      </c>
      <c r="L54" s="118">
        <v>128954.6</v>
      </c>
      <c r="M54" s="117">
        <v>4403446.73</v>
      </c>
      <c r="N54" s="118">
        <v>55297.16</v>
      </c>
      <c r="O54" s="117">
        <v>451390.2800000041</v>
      </c>
      <c r="P54" s="118">
        <v>766.75</v>
      </c>
      <c r="Q54" s="117">
        <v>0</v>
      </c>
      <c r="R54" s="118">
        <v>0</v>
      </c>
      <c r="S54" s="117">
        <v>0</v>
      </c>
      <c r="T54" s="118">
        <v>0</v>
      </c>
      <c r="U54" s="117">
        <v>0</v>
      </c>
      <c r="V54" s="118">
        <v>0</v>
      </c>
      <c r="W54" s="117">
        <v>0</v>
      </c>
      <c r="X54" s="118">
        <v>0</v>
      </c>
      <c r="Y54" s="117">
        <v>0</v>
      </c>
      <c r="Z54" s="118">
        <v>0</v>
      </c>
      <c r="AA54" s="117">
        <v>0</v>
      </c>
      <c r="AB54" s="118">
        <v>0</v>
      </c>
      <c r="AC54" s="117">
        <v>0</v>
      </c>
      <c r="AD54" s="118">
        <v>0</v>
      </c>
      <c r="AE54" s="117">
        <v>0</v>
      </c>
      <c r="AF54" s="118">
        <v>0</v>
      </c>
      <c r="AG54" s="117">
        <v>0</v>
      </c>
      <c r="AH54" s="118">
        <v>0</v>
      </c>
      <c r="AI54" s="117">
        <v>0</v>
      </c>
      <c r="AJ54" s="118">
        <v>0</v>
      </c>
      <c r="AK54" s="117">
        <v>0</v>
      </c>
      <c r="AL54" s="118">
        <v>0</v>
      </c>
      <c r="AM54" s="117">
        <v>0</v>
      </c>
      <c r="AN54" s="118">
        <v>0</v>
      </c>
      <c r="AO54" s="117">
        <v>17958057.230000004</v>
      </c>
      <c r="AP54" s="118">
        <v>1010651.49</v>
      </c>
      <c r="AU54" s="691">
        <v>17958057.23</v>
      </c>
      <c r="AV54" s="691">
        <v>1010651.49</v>
      </c>
      <c r="AW54" s="1006">
        <v>0</v>
      </c>
      <c r="AX54" s="1006">
        <v>0</v>
      </c>
    </row>
    <row r="55" spans="1:50" ht="12.75">
      <c r="A55" s="46" t="s">
        <v>37</v>
      </c>
      <c r="B55" s="996" t="s">
        <v>519</v>
      </c>
      <c r="C55" s="115">
        <v>0</v>
      </c>
      <c r="D55" s="116">
        <v>0</v>
      </c>
      <c r="E55" s="197"/>
      <c r="F55" s="198"/>
      <c r="G55" s="197"/>
      <c r="H55" s="198"/>
      <c r="I55" s="197"/>
      <c r="J55" s="198"/>
      <c r="K55" s="197"/>
      <c r="L55" s="198"/>
      <c r="M55" s="197"/>
      <c r="N55" s="198"/>
      <c r="O55" s="197"/>
      <c r="P55" s="198"/>
      <c r="Q55" s="197"/>
      <c r="R55" s="198"/>
      <c r="S55" s="197"/>
      <c r="T55" s="198"/>
      <c r="U55" s="197"/>
      <c r="V55" s="198"/>
      <c r="W55" s="197"/>
      <c r="X55" s="198"/>
      <c r="Y55" s="197"/>
      <c r="Z55" s="198"/>
      <c r="AA55" s="197"/>
      <c r="AB55" s="198"/>
      <c r="AC55" s="197"/>
      <c r="AD55" s="198"/>
      <c r="AE55" s="197"/>
      <c r="AF55" s="198"/>
      <c r="AG55" s="197"/>
      <c r="AH55" s="198"/>
      <c r="AI55" s="197"/>
      <c r="AJ55" s="198"/>
      <c r="AK55" s="197"/>
      <c r="AL55" s="198"/>
      <c r="AM55" s="197"/>
      <c r="AN55" s="198"/>
      <c r="AO55" s="221">
        <v>0</v>
      </c>
      <c r="AP55" s="222">
        <v>0</v>
      </c>
      <c r="AU55" s="691">
        <v>0</v>
      </c>
      <c r="AV55" s="691">
        <v>0</v>
      </c>
      <c r="AW55" s="1006">
        <v>0</v>
      </c>
      <c r="AX55" s="1006">
        <v>0</v>
      </c>
    </row>
    <row r="56" spans="1:50" ht="12.75">
      <c r="A56" s="46" t="s">
        <v>8</v>
      </c>
      <c r="B56" s="996" t="s">
        <v>531</v>
      </c>
      <c r="C56" s="115">
        <v>1255732.87</v>
      </c>
      <c r="D56" s="116">
        <v>205802.42</v>
      </c>
      <c r="E56" s="115">
        <v>1388721.35</v>
      </c>
      <c r="F56" s="116">
        <v>199191.92</v>
      </c>
      <c r="G56" s="115">
        <v>2675298.55</v>
      </c>
      <c r="H56" s="116">
        <v>199030.65</v>
      </c>
      <c r="I56" s="115">
        <v>3298914.45</v>
      </c>
      <c r="J56" s="116">
        <v>173302.33</v>
      </c>
      <c r="K56" s="115">
        <v>3717917.93</v>
      </c>
      <c r="L56" s="116">
        <v>121409.81</v>
      </c>
      <c r="M56" s="115">
        <v>4145812.56</v>
      </c>
      <c r="N56" s="116">
        <v>52061.87</v>
      </c>
      <c r="O56" s="115">
        <v>424980.86000000476</v>
      </c>
      <c r="P56" s="116">
        <v>721.89</v>
      </c>
      <c r="Q56" s="197"/>
      <c r="R56" s="198"/>
      <c r="S56" s="197"/>
      <c r="T56" s="198"/>
      <c r="U56" s="197"/>
      <c r="V56" s="198"/>
      <c r="W56" s="197"/>
      <c r="X56" s="198"/>
      <c r="Y56" s="197"/>
      <c r="Z56" s="198"/>
      <c r="AA56" s="197"/>
      <c r="AB56" s="198"/>
      <c r="AC56" s="197"/>
      <c r="AD56" s="198"/>
      <c r="AE56" s="197"/>
      <c r="AF56" s="198"/>
      <c r="AG56" s="197"/>
      <c r="AH56" s="198"/>
      <c r="AI56" s="197"/>
      <c r="AJ56" s="198"/>
      <c r="AK56" s="197"/>
      <c r="AL56" s="198"/>
      <c r="AM56" s="197"/>
      <c r="AN56" s="198"/>
      <c r="AO56" s="221">
        <v>16907378.570000004</v>
      </c>
      <c r="AP56" s="222">
        <v>951520.89</v>
      </c>
      <c r="AU56" s="691">
        <v>16907378.57</v>
      </c>
      <c r="AV56" s="691">
        <v>951520.89</v>
      </c>
      <c r="AW56" s="1006">
        <v>0</v>
      </c>
      <c r="AX56" s="1006">
        <v>0</v>
      </c>
    </row>
    <row r="57" spans="1:50" ht="12.75">
      <c r="A57" s="46" t="s">
        <v>11</v>
      </c>
      <c r="B57" s="996" t="s">
        <v>528</v>
      </c>
      <c r="C57" s="115">
        <v>78035.23</v>
      </c>
      <c r="D57" s="116">
        <v>12789.23</v>
      </c>
      <c r="E57" s="115">
        <v>86299.57</v>
      </c>
      <c r="F57" s="116">
        <v>12378.44</v>
      </c>
      <c r="G57" s="115">
        <v>166251.67</v>
      </c>
      <c r="H57" s="116">
        <v>12368.42</v>
      </c>
      <c r="I57" s="115">
        <v>205005.19</v>
      </c>
      <c r="J57" s="116">
        <v>10769.57</v>
      </c>
      <c r="K57" s="115">
        <v>231043.41</v>
      </c>
      <c r="L57" s="116">
        <v>7544.79</v>
      </c>
      <c r="M57" s="115">
        <v>257634.17</v>
      </c>
      <c r="N57" s="116">
        <v>3235.29</v>
      </c>
      <c r="O57" s="115">
        <v>26409.419999999373</v>
      </c>
      <c r="P57" s="116">
        <v>44.86</v>
      </c>
      <c r="Q57" s="197"/>
      <c r="R57" s="198"/>
      <c r="S57" s="197"/>
      <c r="T57" s="198"/>
      <c r="U57" s="197"/>
      <c r="V57" s="198"/>
      <c r="W57" s="197"/>
      <c r="X57" s="198"/>
      <c r="Y57" s="197"/>
      <c r="Z57" s="198"/>
      <c r="AA57" s="197"/>
      <c r="AB57" s="198"/>
      <c r="AC57" s="197"/>
      <c r="AD57" s="198"/>
      <c r="AE57" s="197"/>
      <c r="AF57" s="198"/>
      <c r="AG57" s="197"/>
      <c r="AH57" s="198"/>
      <c r="AI57" s="197"/>
      <c r="AJ57" s="198"/>
      <c r="AK57" s="197"/>
      <c r="AL57" s="198"/>
      <c r="AM57" s="197"/>
      <c r="AN57" s="198"/>
      <c r="AO57" s="221">
        <v>1050678.66</v>
      </c>
      <c r="AP57" s="222">
        <v>59130.6</v>
      </c>
      <c r="AU57" s="691">
        <v>1050678.66</v>
      </c>
      <c r="AV57" s="691">
        <v>59130.6</v>
      </c>
      <c r="AW57" s="1006">
        <v>0</v>
      </c>
      <c r="AX57" s="1006">
        <v>0</v>
      </c>
    </row>
    <row r="58" spans="1:50" ht="12.75">
      <c r="A58" s="141" t="s">
        <v>254</v>
      </c>
      <c r="B58" s="994"/>
      <c r="C58" s="117">
        <v>2144277.61</v>
      </c>
      <c r="D58" s="118">
        <v>74209.44</v>
      </c>
      <c r="E58" s="117">
        <v>1456353.53</v>
      </c>
      <c r="F58" s="118">
        <v>2062296.91</v>
      </c>
      <c r="G58" s="117">
        <v>675710.04</v>
      </c>
      <c r="H58" s="118">
        <v>670830.09</v>
      </c>
      <c r="I58" s="117">
        <v>675710.04</v>
      </c>
      <c r="J58" s="118">
        <v>630287.46</v>
      </c>
      <c r="K58" s="117">
        <v>675710.04</v>
      </c>
      <c r="L58" s="118">
        <v>591402.52</v>
      </c>
      <c r="M58" s="117">
        <v>675710.04</v>
      </c>
      <c r="N58" s="118">
        <v>549202.26</v>
      </c>
      <c r="O58" s="117">
        <v>675710.04</v>
      </c>
      <c r="P58" s="118">
        <v>508659.67</v>
      </c>
      <c r="Q58" s="117">
        <v>675710.04</v>
      </c>
      <c r="R58" s="118">
        <v>468117.07</v>
      </c>
      <c r="S58" s="117">
        <v>675710.04</v>
      </c>
      <c r="T58" s="118">
        <v>428787.78</v>
      </c>
      <c r="U58" s="117">
        <v>675710.04</v>
      </c>
      <c r="V58" s="118">
        <v>387031.86</v>
      </c>
      <c r="W58" s="117">
        <v>675710.04</v>
      </c>
      <c r="X58" s="118">
        <v>346489.24</v>
      </c>
      <c r="Y58" s="117">
        <v>675710.04</v>
      </c>
      <c r="Z58" s="118">
        <v>305946.67</v>
      </c>
      <c r="AA58" s="117">
        <v>675710.04</v>
      </c>
      <c r="AB58" s="118">
        <v>266173.07</v>
      </c>
      <c r="AC58" s="117">
        <v>675710.04</v>
      </c>
      <c r="AD58" s="118">
        <v>224861.45</v>
      </c>
      <c r="AE58" s="117">
        <v>675710.04</v>
      </c>
      <c r="AF58" s="118">
        <v>184318.85</v>
      </c>
      <c r="AG58" s="117">
        <v>675710.04</v>
      </c>
      <c r="AH58" s="118">
        <v>143776.24</v>
      </c>
      <c r="AI58" s="117">
        <v>675710.04</v>
      </c>
      <c r="AJ58" s="118">
        <v>103558.38</v>
      </c>
      <c r="AK58" s="117">
        <v>675710.04</v>
      </c>
      <c r="AL58" s="118">
        <v>62691.02</v>
      </c>
      <c r="AM58" s="117">
        <v>680306.6200000095</v>
      </c>
      <c r="AN58" s="118">
        <v>22148.45</v>
      </c>
      <c r="AO58" s="117">
        <v>15092298.400000006</v>
      </c>
      <c r="AP58" s="118">
        <v>8030788.430000001</v>
      </c>
      <c r="AU58" s="691">
        <v>15092298.400000006</v>
      </c>
      <c r="AV58" s="691">
        <v>8030788.430000001</v>
      </c>
      <c r="AW58" s="1006">
        <v>0</v>
      </c>
      <c r="AX58" s="1006">
        <v>0</v>
      </c>
    </row>
    <row r="59" spans="1:50" ht="12.75">
      <c r="A59" s="46" t="s">
        <v>19</v>
      </c>
      <c r="B59" s="996" t="s">
        <v>520</v>
      </c>
      <c r="C59" s="115">
        <v>675545.82</v>
      </c>
      <c r="D59" s="116">
        <v>62400.06</v>
      </c>
      <c r="E59" s="115">
        <v>675545.82</v>
      </c>
      <c r="F59" s="116">
        <v>21969.12</v>
      </c>
      <c r="G59" s="197"/>
      <c r="H59" s="198"/>
      <c r="I59" s="197"/>
      <c r="J59" s="198"/>
      <c r="K59" s="197"/>
      <c r="L59" s="198"/>
      <c r="M59" s="197"/>
      <c r="N59" s="198"/>
      <c r="O59" s="197"/>
      <c r="P59" s="198"/>
      <c r="Q59" s="197"/>
      <c r="R59" s="198"/>
      <c r="S59" s="197"/>
      <c r="T59" s="198"/>
      <c r="U59" s="197"/>
      <c r="V59" s="198"/>
      <c r="W59" s="197"/>
      <c r="X59" s="198"/>
      <c r="Y59" s="197"/>
      <c r="Z59" s="198"/>
      <c r="AA59" s="197"/>
      <c r="AB59" s="198"/>
      <c r="AC59" s="197"/>
      <c r="AD59" s="198"/>
      <c r="AE59" s="197"/>
      <c r="AF59" s="198"/>
      <c r="AG59" s="197"/>
      <c r="AH59" s="198"/>
      <c r="AI59" s="197"/>
      <c r="AJ59" s="198"/>
      <c r="AK59" s="197"/>
      <c r="AL59" s="198"/>
      <c r="AM59" s="197"/>
      <c r="AN59" s="198"/>
      <c r="AO59" s="221">
        <v>1351091.64</v>
      </c>
      <c r="AP59" s="222">
        <v>84369.18</v>
      </c>
      <c r="AU59" s="691">
        <v>1351091.64</v>
      </c>
      <c r="AV59" s="691">
        <v>84369.18</v>
      </c>
      <c r="AW59" s="1006">
        <v>0</v>
      </c>
      <c r="AX59" s="1006">
        <v>0</v>
      </c>
    </row>
    <row r="60" spans="1:50" ht="12.75">
      <c r="A60" s="46" t="s">
        <v>10</v>
      </c>
      <c r="B60" s="996" t="s">
        <v>527</v>
      </c>
      <c r="C60" s="115">
        <v>127848.9</v>
      </c>
      <c r="D60" s="116">
        <v>11809.38</v>
      </c>
      <c r="E60" s="115">
        <v>127848.9</v>
      </c>
      <c r="F60" s="116">
        <v>4157.71</v>
      </c>
      <c r="G60" s="197"/>
      <c r="H60" s="198"/>
      <c r="I60" s="197"/>
      <c r="J60" s="198"/>
      <c r="K60" s="197"/>
      <c r="L60" s="198"/>
      <c r="M60" s="197"/>
      <c r="N60" s="198"/>
      <c r="O60" s="197"/>
      <c r="P60" s="198"/>
      <c r="Q60" s="197"/>
      <c r="R60" s="198"/>
      <c r="S60" s="197"/>
      <c r="T60" s="198"/>
      <c r="U60" s="197"/>
      <c r="V60" s="198"/>
      <c r="W60" s="197"/>
      <c r="X60" s="198"/>
      <c r="Y60" s="197"/>
      <c r="Z60" s="198"/>
      <c r="AA60" s="197"/>
      <c r="AB60" s="198"/>
      <c r="AC60" s="197"/>
      <c r="AD60" s="198"/>
      <c r="AE60" s="197"/>
      <c r="AF60" s="198"/>
      <c r="AG60" s="197"/>
      <c r="AH60" s="198"/>
      <c r="AI60" s="197"/>
      <c r="AJ60" s="198"/>
      <c r="AK60" s="197"/>
      <c r="AL60" s="198"/>
      <c r="AM60" s="197"/>
      <c r="AN60" s="198"/>
      <c r="AO60" s="221">
        <v>255697.8</v>
      </c>
      <c r="AP60" s="222">
        <v>15967.09</v>
      </c>
      <c r="AU60" s="691">
        <v>255697.8</v>
      </c>
      <c r="AV60" s="691">
        <v>15967.09</v>
      </c>
      <c r="AW60" s="1006">
        <v>0</v>
      </c>
      <c r="AX60" s="1006">
        <v>0</v>
      </c>
    </row>
    <row r="61" spans="1:50" ht="12.75">
      <c r="A61" s="739" t="s">
        <v>37</v>
      </c>
      <c r="B61" s="996" t="s">
        <v>519</v>
      </c>
      <c r="C61" s="115">
        <v>1340882.89</v>
      </c>
      <c r="D61" s="116">
        <v>0</v>
      </c>
      <c r="E61" s="115">
        <v>652958.81</v>
      </c>
      <c r="F61" s="116">
        <v>2036170.08</v>
      </c>
      <c r="G61" s="290">
        <v>675710.04</v>
      </c>
      <c r="H61" s="291">
        <v>670830.09</v>
      </c>
      <c r="I61" s="290">
        <v>675710.04</v>
      </c>
      <c r="J61" s="291">
        <v>630287.46</v>
      </c>
      <c r="K61" s="290">
        <v>675710.04</v>
      </c>
      <c r="L61" s="291">
        <v>591402.52</v>
      </c>
      <c r="M61" s="290">
        <v>675710.04</v>
      </c>
      <c r="N61" s="291">
        <v>549202.26</v>
      </c>
      <c r="O61" s="290">
        <v>675710.04</v>
      </c>
      <c r="P61" s="291">
        <v>508659.67</v>
      </c>
      <c r="Q61" s="290">
        <v>675710.04</v>
      </c>
      <c r="R61" s="291">
        <v>468117.07</v>
      </c>
      <c r="S61" s="290">
        <v>675710.04</v>
      </c>
      <c r="T61" s="291">
        <v>428787.78</v>
      </c>
      <c r="U61" s="290">
        <v>675710.04</v>
      </c>
      <c r="V61" s="291">
        <v>387031.86</v>
      </c>
      <c r="W61" s="290">
        <v>675710.04</v>
      </c>
      <c r="X61" s="291">
        <v>346489.24</v>
      </c>
      <c r="Y61" s="290">
        <v>675710.04</v>
      </c>
      <c r="Z61" s="291">
        <v>305946.67</v>
      </c>
      <c r="AA61" s="290">
        <v>675710.04</v>
      </c>
      <c r="AB61" s="291">
        <v>266173.07</v>
      </c>
      <c r="AC61" s="290">
        <v>675710.04</v>
      </c>
      <c r="AD61" s="291">
        <v>224861.45</v>
      </c>
      <c r="AE61" s="290">
        <v>675710.04</v>
      </c>
      <c r="AF61" s="291">
        <v>184318.85</v>
      </c>
      <c r="AG61" s="290">
        <v>675710.04</v>
      </c>
      <c r="AH61" s="291">
        <v>143776.24</v>
      </c>
      <c r="AI61" s="290">
        <v>675710.04</v>
      </c>
      <c r="AJ61" s="291">
        <v>103558.38</v>
      </c>
      <c r="AK61" s="290">
        <v>675710.04</v>
      </c>
      <c r="AL61" s="291">
        <v>62691.02</v>
      </c>
      <c r="AM61" s="290">
        <v>680306.6200000095</v>
      </c>
      <c r="AN61" s="291">
        <v>22148.45</v>
      </c>
      <c r="AO61" s="221">
        <v>13485508.960000006</v>
      </c>
      <c r="AP61" s="222">
        <v>7930452.160000001</v>
      </c>
      <c r="AU61" s="691">
        <v>13485508.960000006</v>
      </c>
      <c r="AV61" s="691">
        <v>7930452.160000001</v>
      </c>
      <c r="AW61" s="1006">
        <v>0</v>
      </c>
      <c r="AX61" s="1006">
        <v>0</v>
      </c>
    </row>
    <row r="62" spans="1:50" ht="12.75" customHeight="1">
      <c r="A62" s="739" t="s">
        <v>8</v>
      </c>
      <c r="B62" s="996" t="s">
        <v>531</v>
      </c>
      <c r="C62" s="115"/>
      <c r="D62" s="116"/>
      <c r="E62" s="115"/>
      <c r="F62" s="116"/>
      <c r="G62" s="401"/>
      <c r="H62" s="402"/>
      <c r="I62" s="401"/>
      <c r="J62" s="402"/>
      <c r="K62" s="401"/>
      <c r="L62" s="402"/>
      <c r="M62" s="401"/>
      <c r="N62" s="402"/>
      <c r="O62" s="401"/>
      <c r="P62" s="402"/>
      <c r="Q62" s="401"/>
      <c r="R62" s="402"/>
      <c r="S62" s="401"/>
      <c r="T62" s="402"/>
      <c r="U62" s="401"/>
      <c r="V62" s="402"/>
      <c r="W62" s="401"/>
      <c r="X62" s="402"/>
      <c r="Y62" s="401"/>
      <c r="Z62" s="402"/>
      <c r="AA62" s="401"/>
      <c r="AB62" s="402"/>
      <c r="AC62" s="401"/>
      <c r="AD62" s="402"/>
      <c r="AE62" s="401"/>
      <c r="AF62" s="402"/>
      <c r="AG62" s="401"/>
      <c r="AH62" s="402"/>
      <c r="AI62" s="401"/>
      <c r="AJ62" s="402"/>
      <c r="AK62" s="401"/>
      <c r="AL62" s="402"/>
      <c r="AM62" s="401"/>
      <c r="AN62" s="402"/>
      <c r="AO62" s="319">
        <v>0</v>
      </c>
      <c r="AP62" s="320">
        <v>0</v>
      </c>
      <c r="AU62" s="691">
        <v>0</v>
      </c>
      <c r="AV62" s="691">
        <v>0</v>
      </c>
      <c r="AW62" s="1006">
        <v>0</v>
      </c>
      <c r="AX62" s="1006">
        <v>0</v>
      </c>
    </row>
    <row r="63" spans="1:50" ht="12.75" customHeight="1">
      <c r="A63" s="739" t="s">
        <v>11</v>
      </c>
      <c r="B63" s="996" t="s">
        <v>528</v>
      </c>
      <c r="C63" s="115"/>
      <c r="D63" s="116"/>
      <c r="E63" s="115"/>
      <c r="F63" s="116"/>
      <c r="G63" s="401"/>
      <c r="H63" s="402"/>
      <c r="I63" s="401"/>
      <c r="J63" s="402"/>
      <c r="K63" s="401"/>
      <c r="L63" s="402"/>
      <c r="M63" s="401"/>
      <c r="N63" s="402"/>
      <c r="O63" s="401"/>
      <c r="P63" s="402"/>
      <c r="Q63" s="401"/>
      <c r="R63" s="402"/>
      <c r="S63" s="401"/>
      <c r="T63" s="402"/>
      <c r="U63" s="401"/>
      <c r="V63" s="402"/>
      <c r="W63" s="401"/>
      <c r="X63" s="402"/>
      <c r="Y63" s="401"/>
      <c r="Z63" s="402"/>
      <c r="AA63" s="401"/>
      <c r="AB63" s="402"/>
      <c r="AC63" s="401"/>
      <c r="AD63" s="402"/>
      <c r="AE63" s="401"/>
      <c r="AF63" s="402"/>
      <c r="AG63" s="401"/>
      <c r="AH63" s="402"/>
      <c r="AI63" s="401"/>
      <c r="AJ63" s="402"/>
      <c r="AK63" s="401"/>
      <c r="AL63" s="402"/>
      <c r="AM63" s="401"/>
      <c r="AN63" s="402"/>
      <c r="AO63" s="319">
        <v>0</v>
      </c>
      <c r="AP63" s="320">
        <v>0</v>
      </c>
      <c r="AU63" s="691">
        <v>0</v>
      </c>
      <c r="AV63" s="691">
        <v>0</v>
      </c>
      <c r="AW63" s="1006">
        <v>0</v>
      </c>
      <c r="AX63" s="1006">
        <v>0</v>
      </c>
    </row>
    <row r="64" spans="1:50" ht="12.75">
      <c r="A64" s="141" t="s">
        <v>496</v>
      </c>
      <c r="B64" s="994"/>
      <c r="C64" s="117">
        <v>118032</v>
      </c>
      <c r="D64" s="118">
        <v>0</v>
      </c>
      <c r="E64" s="117">
        <v>118032</v>
      </c>
      <c r="F64" s="118">
        <v>0</v>
      </c>
      <c r="G64" s="117">
        <v>118032</v>
      </c>
      <c r="H64" s="118">
        <v>0</v>
      </c>
      <c r="I64" s="117">
        <v>118032</v>
      </c>
      <c r="J64" s="118">
        <v>0</v>
      </c>
      <c r="K64" s="117">
        <v>118032</v>
      </c>
      <c r="L64" s="118">
        <v>0</v>
      </c>
      <c r="M64" s="117">
        <v>118032</v>
      </c>
      <c r="N64" s="118">
        <v>0</v>
      </c>
      <c r="O64" s="117">
        <v>118032</v>
      </c>
      <c r="P64" s="118">
        <v>0</v>
      </c>
      <c r="Q64" s="117">
        <v>118032</v>
      </c>
      <c r="R64" s="118">
        <v>0</v>
      </c>
      <c r="S64" s="117">
        <v>118032</v>
      </c>
      <c r="T64" s="118">
        <v>0</v>
      </c>
      <c r="U64" s="117">
        <v>0</v>
      </c>
      <c r="V64" s="118">
        <v>0</v>
      </c>
      <c r="W64" s="117">
        <v>0</v>
      </c>
      <c r="X64" s="118">
        <v>0</v>
      </c>
      <c r="Y64" s="117">
        <v>0</v>
      </c>
      <c r="Z64" s="118">
        <v>0</v>
      </c>
      <c r="AA64" s="117">
        <v>0</v>
      </c>
      <c r="AB64" s="118">
        <v>0</v>
      </c>
      <c r="AC64" s="117">
        <v>0</v>
      </c>
      <c r="AD64" s="118">
        <v>0</v>
      </c>
      <c r="AE64" s="117">
        <v>0</v>
      </c>
      <c r="AF64" s="118">
        <v>0</v>
      </c>
      <c r="AG64" s="117">
        <v>0</v>
      </c>
      <c r="AH64" s="118">
        <v>0</v>
      </c>
      <c r="AI64" s="117">
        <v>0</v>
      </c>
      <c r="AJ64" s="118">
        <v>0</v>
      </c>
      <c r="AK64" s="117">
        <v>0</v>
      </c>
      <c r="AL64" s="118">
        <v>0</v>
      </c>
      <c r="AM64" s="117">
        <v>0</v>
      </c>
      <c r="AN64" s="118">
        <v>0</v>
      </c>
      <c r="AO64" s="117">
        <v>1062288</v>
      </c>
      <c r="AP64" s="118">
        <v>0</v>
      </c>
      <c r="AU64" s="691">
        <v>1062288</v>
      </c>
      <c r="AV64" s="691">
        <v>0</v>
      </c>
      <c r="AW64" s="1006">
        <v>0</v>
      </c>
      <c r="AX64" s="1006">
        <v>0</v>
      </c>
    </row>
    <row r="65" spans="1:50" ht="12.75">
      <c r="A65" s="46" t="s">
        <v>467</v>
      </c>
      <c r="B65" s="996" t="s">
        <v>533</v>
      </c>
      <c r="C65" s="115">
        <v>118032</v>
      </c>
      <c r="D65" s="116">
        <v>0</v>
      </c>
      <c r="E65" s="115">
        <v>118032</v>
      </c>
      <c r="F65" s="116">
        <v>0</v>
      </c>
      <c r="G65" s="115">
        <v>118032</v>
      </c>
      <c r="H65" s="116">
        <v>0</v>
      </c>
      <c r="I65" s="115">
        <v>118032</v>
      </c>
      <c r="J65" s="116">
        <v>0</v>
      </c>
      <c r="K65" s="115">
        <v>118032</v>
      </c>
      <c r="L65" s="116">
        <v>0</v>
      </c>
      <c r="M65" s="115">
        <v>118032</v>
      </c>
      <c r="N65" s="116">
        <v>0</v>
      </c>
      <c r="O65" s="115">
        <v>118032</v>
      </c>
      <c r="P65" s="116">
        <v>0</v>
      </c>
      <c r="Q65" s="115">
        <v>118032</v>
      </c>
      <c r="R65" s="116">
        <v>0</v>
      </c>
      <c r="S65" s="115">
        <v>118032</v>
      </c>
      <c r="T65" s="116">
        <v>0</v>
      </c>
      <c r="U65" s="197"/>
      <c r="V65" s="198"/>
      <c r="W65" s="197"/>
      <c r="X65" s="198"/>
      <c r="Y65" s="197"/>
      <c r="Z65" s="198"/>
      <c r="AA65" s="197"/>
      <c r="AB65" s="198"/>
      <c r="AC65" s="197"/>
      <c r="AD65" s="198"/>
      <c r="AE65" s="197"/>
      <c r="AF65" s="198"/>
      <c r="AG65" s="197"/>
      <c r="AH65" s="198"/>
      <c r="AI65" s="197"/>
      <c r="AJ65" s="198"/>
      <c r="AK65" s="197"/>
      <c r="AL65" s="198"/>
      <c r="AM65" s="197"/>
      <c r="AN65" s="198"/>
      <c r="AO65" s="694">
        <v>1062288</v>
      </c>
      <c r="AP65" s="695">
        <v>0</v>
      </c>
      <c r="AU65" s="691">
        <v>1062288</v>
      </c>
      <c r="AV65" s="691">
        <v>0</v>
      </c>
      <c r="AW65" s="1006">
        <v>0</v>
      </c>
      <c r="AX65" s="1006">
        <v>0</v>
      </c>
    </row>
    <row r="66" spans="1:50" ht="12.75">
      <c r="A66" s="141" t="s">
        <v>486</v>
      </c>
      <c r="B66" s="994"/>
      <c r="C66" s="117">
        <v>9447170.129999999</v>
      </c>
      <c r="D66" s="118">
        <v>5359570.994109589</v>
      </c>
      <c r="E66" s="117">
        <v>10979906.07</v>
      </c>
      <c r="F66" s="118">
        <v>3901467.96</v>
      </c>
      <c r="G66" s="117">
        <v>6612422.59</v>
      </c>
      <c r="H66" s="118">
        <v>2533793.63</v>
      </c>
      <c r="I66" s="117">
        <v>6269391.23</v>
      </c>
      <c r="J66" s="118">
        <v>1533830.52</v>
      </c>
      <c r="K66" s="117">
        <v>5454966.3</v>
      </c>
      <c r="L66" s="118">
        <v>544619.62</v>
      </c>
      <c r="M66" s="117">
        <v>424839.49</v>
      </c>
      <c r="N66" s="118">
        <v>9582.61</v>
      </c>
      <c r="O66" s="117">
        <v>0</v>
      </c>
      <c r="P66" s="118">
        <v>0</v>
      </c>
      <c r="Q66" s="117">
        <v>0</v>
      </c>
      <c r="R66" s="118">
        <v>0</v>
      </c>
      <c r="S66" s="117">
        <v>0</v>
      </c>
      <c r="T66" s="118">
        <v>0</v>
      </c>
      <c r="U66" s="117">
        <v>0</v>
      </c>
      <c r="V66" s="118">
        <v>0</v>
      </c>
      <c r="W66" s="117">
        <v>0</v>
      </c>
      <c r="X66" s="118">
        <v>0</v>
      </c>
      <c r="Y66" s="117">
        <v>0</v>
      </c>
      <c r="Z66" s="118">
        <v>0</v>
      </c>
      <c r="AA66" s="117">
        <v>0</v>
      </c>
      <c r="AB66" s="118">
        <v>0</v>
      </c>
      <c r="AC66" s="117">
        <v>0</v>
      </c>
      <c r="AD66" s="118">
        <v>0</v>
      </c>
      <c r="AE66" s="117">
        <v>0</v>
      </c>
      <c r="AF66" s="118">
        <v>0</v>
      </c>
      <c r="AG66" s="117">
        <v>0</v>
      </c>
      <c r="AH66" s="118">
        <v>0</v>
      </c>
      <c r="AI66" s="117">
        <v>0</v>
      </c>
      <c r="AJ66" s="118">
        <v>0</v>
      </c>
      <c r="AK66" s="117">
        <v>0</v>
      </c>
      <c r="AL66" s="118">
        <v>0</v>
      </c>
      <c r="AM66" s="117">
        <v>0</v>
      </c>
      <c r="AN66" s="118">
        <v>0</v>
      </c>
      <c r="AO66" s="117">
        <v>39188695.81</v>
      </c>
      <c r="AP66" s="118">
        <v>13882865.334109586</v>
      </c>
      <c r="AU66" s="691">
        <v>39188695.81</v>
      </c>
      <c r="AV66" s="691">
        <v>13882865.334109586</v>
      </c>
      <c r="AW66" s="1006">
        <v>0</v>
      </c>
      <c r="AX66" s="1006">
        <v>0</v>
      </c>
    </row>
    <row r="67" spans="1:50" ht="12.75">
      <c r="A67" s="46" t="s">
        <v>37</v>
      </c>
      <c r="B67" s="996" t="s">
        <v>534</v>
      </c>
      <c r="C67" s="115">
        <v>1761680.31</v>
      </c>
      <c r="D67" s="116">
        <v>319044.93</v>
      </c>
      <c r="E67" s="115">
        <v>992951.06</v>
      </c>
      <c r="F67" s="116">
        <v>47411.55</v>
      </c>
      <c r="G67" s="197"/>
      <c r="H67" s="198"/>
      <c r="I67" s="197"/>
      <c r="J67" s="198"/>
      <c r="K67" s="197"/>
      <c r="L67" s="198"/>
      <c r="M67" s="197"/>
      <c r="N67" s="198"/>
      <c r="O67" s="197"/>
      <c r="P67" s="198"/>
      <c r="Q67" s="197"/>
      <c r="R67" s="198"/>
      <c r="S67" s="197"/>
      <c r="T67" s="198"/>
      <c r="U67" s="197"/>
      <c r="V67" s="198"/>
      <c r="W67" s="197"/>
      <c r="X67" s="198"/>
      <c r="Y67" s="197"/>
      <c r="Z67" s="198"/>
      <c r="AA67" s="197"/>
      <c r="AB67" s="198"/>
      <c r="AC67" s="197"/>
      <c r="AD67" s="198"/>
      <c r="AE67" s="197"/>
      <c r="AF67" s="198"/>
      <c r="AG67" s="197"/>
      <c r="AH67" s="198"/>
      <c r="AI67" s="197"/>
      <c r="AJ67" s="198"/>
      <c r="AK67" s="197"/>
      <c r="AL67" s="198"/>
      <c r="AM67" s="197"/>
      <c r="AN67" s="198"/>
      <c r="AO67" s="221">
        <v>2754631.37</v>
      </c>
      <c r="AP67" s="222">
        <v>366456.48</v>
      </c>
      <c r="AU67" s="691">
        <v>2754631.37</v>
      </c>
      <c r="AV67" s="691">
        <v>366456.48</v>
      </c>
      <c r="AW67" s="1006">
        <v>0</v>
      </c>
      <c r="AX67" s="1006">
        <v>0</v>
      </c>
    </row>
    <row r="68" spans="1:50" ht="12.75">
      <c r="A68" s="46" t="s">
        <v>19</v>
      </c>
      <c r="B68" s="996" t="s">
        <v>535</v>
      </c>
      <c r="C68" s="115">
        <v>397681.01</v>
      </c>
      <c r="D68" s="116">
        <v>1193464.56</v>
      </c>
      <c r="E68" s="115">
        <v>1345543.49</v>
      </c>
      <c r="F68" s="116">
        <v>1260989.1</v>
      </c>
      <c r="G68" s="290">
        <v>1608756.24</v>
      </c>
      <c r="H68" s="291">
        <v>997776.35</v>
      </c>
      <c r="I68" s="290">
        <v>1923458.2</v>
      </c>
      <c r="J68" s="291">
        <v>683074.39</v>
      </c>
      <c r="K68" s="290">
        <v>2299721.57</v>
      </c>
      <c r="L68" s="291">
        <v>306811.02</v>
      </c>
      <c r="M68" s="290">
        <v>424839.49</v>
      </c>
      <c r="N68" s="291">
        <v>9582.61</v>
      </c>
      <c r="O68" s="197"/>
      <c r="P68" s="198"/>
      <c r="Q68" s="197"/>
      <c r="R68" s="198"/>
      <c r="S68" s="197"/>
      <c r="T68" s="198"/>
      <c r="U68" s="197"/>
      <c r="V68" s="198"/>
      <c r="W68" s="197"/>
      <c r="X68" s="198"/>
      <c r="Y68" s="197"/>
      <c r="Z68" s="198"/>
      <c r="AA68" s="197"/>
      <c r="AB68" s="198"/>
      <c r="AC68" s="197"/>
      <c r="AD68" s="198"/>
      <c r="AE68" s="197"/>
      <c r="AF68" s="198"/>
      <c r="AG68" s="197"/>
      <c r="AH68" s="198"/>
      <c r="AI68" s="197"/>
      <c r="AJ68" s="198"/>
      <c r="AK68" s="197"/>
      <c r="AL68" s="198"/>
      <c r="AM68" s="197"/>
      <c r="AN68" s="198"/>
      <c r="AO68" s="221">
        <v>8000000</v>
      </c>
      <c r="AP68" s="222">
        <v>4451698.03</v>
      </c>
      <c r="AU68" s="691">
        <v>8000000</v>
      </c>
      <c r="AV68" s="691">
        <v>4451698.03</v>
      </c>
      <c r="AW68" s="1006">
        <v>0</v>
      </c>
      <c r="AX68" s="1006">
        <v>0</v>
      </c>
    </row>
    <row r="69" spans="1:50" ht="12.75">
      <c r="A69" s="46" t="s">
        <v>3</v>
      </c>
      <c r="B69" s="996" t="s">
        <v>536</v>
      </c>
      <c r="C69" s="115">
        <v>3144830.17</v>
      </c>
      <c r="D69" s="116">
        <v>708627.97</v>
      </c>
      <c r="E69" s="115">
        <v>3001882.86</v>
      </c>
      <c r="F69" s="116">
        <v>209332.3</v>
      </c>
      <c r="G69" s="197"/>
      <c r="H69" s="198"/>
      <c r="I69" s="197"/>
      <c r="J69" s="198"/>
      <c r="K69" s="197"/>
      <c r="L69" s="198"/>
      <c r="M69" s="197"/>
      <c r="N69" s="198"/>
      <c r="O69" s="197"/>
      <c r="P69" s="198"/>
      <c r="Q69" s="197"/>
      <c r="R69" s="198"/>
      <c r="S69" s="197"/>
      <c r="T69" s="198"/>
      <c r="U69" s="197"/>
      <c r="V69" s="198"/>
      <c r="W69" s="197"/>
      <c r="X69" s="198"/>
      <c r="Y69" s="197"/>
      <c r="Z69" s="198"/>
      <c r="AA69" s="197"/>
      <c r="AB69" s="198"/>
      <c r="AC69" s="197"/>
      <c r="AD69" s="198"/>
      <c r="AE69" s="197"/>
      <c r="AF69" s="198"/>
      <c r="AG69" s="197"/>
      <c r="AH69" s="198"/>
      <c r="AI69" s="197"/>
      <c r="AJ69" s="198"/>
      <c r="AK69" s="197"/>
      <c r="AL69" s="198"/>
      <c r="AM69" s="197"/>
      <c r="AN69" s="198"/>
      <c r="AO69" s="221">
        <v>6146713.029999999</v>
      </c>
      <c r="AP69" s="222">
        <v>917960.27</v>
      </c>
      <c r="AU69" s="691">
        <v>6146713.03</v>
      </c>
      <c r="AV69" s="691">
        <v>917960.27</v>
      </c>
      <c r="AW69" s="1006">
        <v>0</v>
      </c>
      <c r="AX69" s="1006">
        <v>0</v>
      </c>
    </row>
    <row r="70" spans="1:50" ht="12.75">
      <c r="A70" s="46" t="s">
        <v>93</v>
      </c>
      <c r="B70" s="996" t="s">
        <v>537</v>
      </c>
      <c r="C70" s="115">
        <v>766872.98</v>
      </c>
      <c r="D70" s="116">
        <v>161221.72</v>
      </c>
      <c r="E70" s="115">
        <v>862726.27</v>
      </c>
      <c r="F70" s="116">
        <v>65368.41</v>
      </c>
      <c r="G70" s="290">
        <v>76585.85</v>
      </c>
      <c r="H70" s="291">
        <v>755.38</v>
      </c>
      <c r="I70" s="197"/>
      <c r="J70" s="198"/>
      <c r="K70" s="197"/>
      <c r="L70" s="198"/>
      <c r="M70" s="197"/>
      <c r="N70" s="198"/>
      <c r="O70" s="197"/>
      <c r="P70" s="198"/>
      <c r="Q70" s="197"/>
      <c r="R70" s="198"/>
      <c r="S70" s="197"/>
      <c r="T70" s="198"/>
      <c r="U70" s="197"/>
      <c r="V70" s="198"/>
      <c r="W70" s="197"/>
      <c r="X70" s="198"/>
      <c r="Y70" s="197"/>
      <c r="Z70" s="198"/>
      <c r="AA70" s="197"/>
      <c r="AB70" s="198"/>
      <c r="AC70" s="197"/>
      <c r="AD70" s="198"/>
      <c r="AE70" s="197"/>
      <c r="AF70" s="198"/>
      <c r="AG70" s="197"/>
      <c r="AH70" s="198"/>
      <c r="AI70" s="197"/>
      <c r="AJ70" s="198"/>
      <c r="AK70" s="197"/>
      <c r="AL70" s="198"/>
      <c r="AM70" s="197"/>
      <c r="AN70" s="198"/>
      <c r="AO70" s="221">
        <v>1706185.1</v>
      </c>
      <c r="AP70" s="222">
        <v>227345.51</v>
      </c>
      <c r="AU70" s="691">
        <v>1706185.1</v>
      </c>
      <c r="AV70" s="691">
        <v>227345.51</v>
      </c>
      <c r="AW70" s="1006">
        <v>0</v>
      </c>
      <c r="AX70" s="1006">
        <v>0</v>
      </c>
    </row>
    <row r="71" spans="1:50" ht="12.75">
      <c r="A71" s="46" t="s">
        <v>12</v>
      </c>
      <c r="B71" s="996" t="s">
        <v>538</v>
      </c>
      <c r="C71" s="115">
        <v>1085640.71</v>
      </c>
      <c r="D71" s="116">
        <v>1724502.794109589</v>
      </c>
      <c r="E71" s="115">
        <v>2100677.92</v>
      </c>
      <c r="F71" s="116">
        <v>1451317.11</v>
      </c>
      <c r="G71" s="290">
        <v>2445907.87</v>
      </c>
      <c r="H71" s="291">
        <v>1106087.16</v>
      </c>
      <c r="I71" s="290">
        <v>2847873.66</v>
      </c>
      <c r="J71" s="291">
        <v>704121.34</v>
      </c>
      <c r="K71" s="290">
        <v>3019899.84</v>
      </c>
      <c r="L71" s="291">
        <v>236095.64</v>
      </c>
      <c r="M71" s="197"/>
      <c r="N71" s="198"/>
      <c r="O71" s="197"/>
      <c r="P71" s="198"/>
      <c r="Q71" s="197"/>
      <c r="R71" s="198"/>
      <c r="S71" s="197"/>
      <c r="T71" s="198"/>
      <c r="U71" s="197"/>
      <c r="V71" s="198"/>
      <c r="W71" s="197"/>
      <c r="X71" s="198"/>
      <c r="Y71" s="197"/>
      <c r="Z71" s="198"/>
      <c r="AA71" s="197"/>
      <c r="AB71" s="198"/>
      <c r="AC71" s="197"/>
      <c r="AD71" s="198"/>
      <c r="AE71" s="197"/>
      <c r="AF71" s="198"/>
      <c r="AG71" s="197"/>
      <c r="AH71" s="198"/>
      <c r="AI71" s="197"/>
      <c r="AJ71" s="198"/>
      <c r="AK71" s="197"/>
      <c r="AL71" s="198"/>
      <c r="AM71" s="197"/>
      <c r="AN71" s="198"/>
      <c r="AO71" s="221">
        <v>11500000</v>
      </c>
      <c r="AP71" s="222">
        <v>5222124.0441095885</v>
      </c>
      <c r="AU71" s="691">
        <v>11500000</v>
      </c>
      <c r="AV71" s="691">
        <v>5222124.0441095885</v>
      </c>
      <c r="AW71" s="1006">
        <v>0</v>
      </c>
      <c r="AX71" s="1006">
        <v>0</v>
      </c>
    </row>
    <row r="72" spans="1:50" ht="12.75">
      <c r="A72" s="46" t="s">
        <v>4</v>
      </c>
      <c r="B72" s="996" t="s">
        <v>539</v>
      </c>
      <c r="C72" s="290">
        <v>1337898.41</v>
      </c>
      <c r="D72" s="291">
        <v>560581.38</v>
      </c>
      <c r="E72" s="290">
        <v>1568379.23</v>
      </c>
      <c r="F72" s="291">
        <v>330100.55</v>
      </c>
      <c r="G72" s="290">
        <v>1192969.17</v>
      </c>
      <c r="H72" s="291">
        <v>72684.03</v>
      </c>
      <c r="I72" s="197"/>
      <c r="J72" s="198"/>
      <c r="K72" s="197"/>
      <c r="L72" s="198"/>
      <c r="M72" s="197"/>
      <c r="N72" s="198"/>
      <c r="O72" s="197"/>
      <c r="P72" s="198"/>
      <c r="Q72" s="197"/>
      <c r="R72" s="198"/>
      <c r="S72" s="197"/>
      <c r="T72" s="198"/>
      <c r="U72" s="197"/>
      <c r="V72" s="198"/>
      <c r="W72" s="197"/>
      <c r="X72" s="198"/>
      <c r="Y72" s="197"/>
      <c r="Z72" s="198"/>
      <c r="AA72" s="197"/>
      <c r="AB72" s="198"/>
      <c r="AC72" s="197"/>
      <c r="AD72" s="198"/>
      <c r="AE72" s="197"/>
      <c r="AF72" s="198"/>
      <c r="AG72" s="197"/>
      <c r="AH72" s="198"/>
      <c r="AI72" s="197"/>
      <c r="AJ72" s="198"/>
      <c r="AK72" s="197"/>
      <c r="AL72" s="198"/>
      <c r="AM72" s="197"/>
      <c r="AN72" s="198"/>
      <c r="AO72" s="221">
        <v>4099246.81</v>
      </c>
      <c r="AP72" s="222">
        <v>963365.96</v>
      </c>
      <c r="AU72" s="691">
        <v>4099246.81</v>
      </c>
      <c r="AV72" s="691">
        <v>963365.96</v>
      </c>
      <c r="AW72" s="1006">
        <v>0</v>
      </c>
      <c r="AX72" s="1006">
        <v>0</v>
      </c>
    </row>
    <row r="73" spans="1:50" ht="12.75">
      <c r="A73" s="46" t="s">
        <v>10</v>
      </c>
      <c r="B73" s="996" t="s">
        <v>540</v>
      </c>
      <c r="C73" s="115">
        <v>952566.54</v>
      </c>
      <c r="D73" s="116">
        <v>692127.64</v>
      </c>
      <c r="E73" s="115">
        <v>1107745.24</v>
      </c>
      <c r="F73" s="116">
        <v>536948.94</v>
      </c>
      <c r="G73" s="290">
        <v>1288203.46</v>
      </c>
      <c r="H73" s="291">
        <v>356490.71</v>
      </c>
      <c r="I73" s="290">
        <v>1498059.37</v>
      </c>
      <c r="J73" s="291">
        <v>146634.79</v>
      </c>
      <c r="K73" s="290">
        <v>135344.89</v>
      </c>
      <c r="L73" s="291">
        <v>1712.96</v>
      </c>
      <c r="M73" s="197"/>
      <c r="N73" s="198"/>
      <c r="O73" s="197"/>
      <c r="P73" s="198"/>
      <c r="Q73" s="197"/>
      <c r="R73" s="198"/>
      <c r="S73" s="197"/>
      <c r="T73" s="198"/>
      <c r="U73" s="197"/>
      <c r="V73" s="198"/>
      <c r="W73" s="197"/>
      <c r="X73" s="198"/>
      <c r="Y73" s="197"/>
      <c r="Z73" s="198"/>
      <c r="AA73" s="197"/>
      <c r="AB73" s="198"/>
      <c r="AC73" s="197"/>
      <c r="AD73" s="198"/>
      <c r="AE73" s="197"/>
      <c r="AF73" s="198"/>
      <c r="AG73" s="197"/>
      <c r="AH73" s="198"/>
      <c r="AI73" s="197"/>
      <c r="AJ73" s="198"/>
      <c r="AK73" s="197"/>
      <c r="AL73" s="198"/>
      <c r="AM73" s="197"/>
      <c r="AN73" s="198"/>
      <c r="AO73" s="221">
        <v>4981919.5</v>
      </c>
      <c r="AP73" s="222">
        <v>1733915.04</v>
      </c>
      <c r="AU73" s="691">
        <v>4981919.5</v>
      </c>
      <c r="AV73" s="691">
        <v>1733915.04</v>
      </c>
      <c r="AW73" s="1006">
        <v>0</v>
      </c>
      <c r="AX73" s="1006">
        <v>0</v>
      </c>
    </row>
    <row r="74" spans="1:50" ht="12.75">
      <c r="A74" s="141" t="s">
        <v>487</v>
      </c>
      <c r="B74" s="994"/>
      <c r="C74" s="117">
        <v>0</v>
      </c>
      <c r="D74" s="118">
        <v>0</v>
      </c>
      <c r="E74" s="117">
        <v>62317.06</v>
      </c>
      <c r="F74" s="118">
        <v>31141.26</v>
      </c>
      <c r="G74" s="117">
        <v>747799.92</v>
      </c>
      <c r="H74" s="118">
        <v>318354.47</v>
      </c>
      <c r="I74" s="117">
        <v>747799.92</v>
      </c>
      <c r="J74" s="118">
        <v>244750.8</v>
      </c>
      <c r="K74" s="117">
        <v>747799.92</v>
      </c>
      <c r="L74" s="118">
        <v>174682.96</v>
      </c>
      <c r="M74" s="117">
        <v>747799.92</v>
      </c>
      <c r="N74" s="118">
        <v>103641.96</v>
      </c>
      <c r="O74" s="117">
        <v>685483.26</v>
      </c>
      <c r="P74" s="118">
        <v>32633.43</v>
      </c>
      <c r="Q74" s="117">
        <v>0</v>
      </c>
      <c r="R74" s="118">
        <v>0</v>
      </c>
      <c r="S74" s="117">
        <v>0</v>
      </c>
      <c r="T74" s="118">
        <v>0</v>
      </c>
      <c r="U74" s="117">
        <v>0</v>
      </c>
      <c r="V74" s="118">
        <v>0</v>
      </c>
      <c r="W74" s="117">
        <v>0</v>
      </c>
      <c r="X74" s="118">
        <v>0</v>
      </c>
      <c r="Y74" s="117">
        <v>0</v>
      </c>
      <c r="Z74" s="118">
        <v>0</v>
      </c>
      <c r="AA74" s="117">
        <v>0</v>
      </c>
      <c r="AB74" s="118">
        <v>0</v>
      </c>
      <c r="AC74" s="117">
        <v>0</v>
      </c>
      <c r="AD74" s="118">
        <v>0</v>
      </c>
      <c r="AE74" s="117">
        <v>0</v>
      </c>
      <c r="AF74" s="118">
        <v>0</v>
      </c>
      <c r="AG74" s="117">
        <v>0</v>
      </c>
      <c r="AH74" s="118">
        <v>0</v>
      </c>
      <c r="AI74" s="117">
        <v>0</v>
      </c>
      <c r="AJ74" s="118">
        <v>0</v>
      </c>
      <c r="AK74" s="117">
        <v>0</v>
      </c>
      <c r="AL74" s="118">
        <v>0</v>
      </c>
      <c r="AM74" s="117">
        <v>0</v>
      </c>
      <c r="AN74" s="118">
        <v>0</v>
      </c>
      <c r="AO74" s="117">
        <v>3739000</v>
      </c>
      <c r="AP74" s="118">
        <v>905204.88</v>
      </c>
      <c r="AU74" s="691">
        <v>3739000</v>
      </c>
      <c r="AV74" s="691">
        <v>905204.88</v>
      </c>
      <c r="AW74" s="1006">
        <v>0</v>
      </c>
      <c r="AX74" s="1006">
        <v>0</v>
      </c>
    </row>
    <row r="75" spans="1:50" ht="12.75">
      <c r="A75" s="46" t="s">
        <v>1</v>
      </c>
      <c r="B75" s="996" t="s">
        <v>541</v>
      </c>
      <c r="C75" s="115"/>
      <c r="D75" s="116"/>
      <c r="E75" s="115">
        <v>0</v>
      </c>
      <c r="F75" s="116">
        <v>0</v>
      </c>
      <c r="G75" s="290">
        <v>0</v>
      </c>
      <c r="H75" s="291">
        <v>0</v>
      </c>
      <c r="I75" s="290">
        <v>0</v>
      </c>
      <c r="J75" s="291">
        <v>0</v>
      </c>
      <c r="K75" s="290">
        <v>0</v>
      </c>
      <c r="L75" s="291">
        <v>0</v>
      </c>
      <c r="M75" s="290">
        <v>0</v>
      </c>
      <c r="N75" s="291">
        <v>0</v>
      </c>
      <c r="O75" s="115">
        <v>0</v>
      </c>
      <c r="P75" s="116">
        <v>0</v>
      </c>
      <c r="Q75" s="197"/>
      <c r="R75" s="198"/>
      <c r="S75" s="197"/>
      <c r="T75" s="198"/>
      <c r="U75" s="197"/>
      <c r="V75" s="198"/>
      <c r="W75" s="197"/>
      <c r="X75" s="198"/>
      <c r="Y75" s="197"/>
      <c r="Z75" s="198"/>
      <c r="AA75" s="197"/>
      <c r="AB75" s="198"/>
      <c r="AC75" s="197"/>
      <c r="AD75" s="198"/>
      <c r="AE75" s="197"/>
      <c r="AF75" s="198"/>
      <c r="AG75" s="197"/>
      <c r="AH75" s="198"/>
      <c r="AI75" s="197"/>
      <c r="AJ75" s="198"/>
      <c r="AK75" s="197"/>
      <c r="AL75" s="198"/>
      <c r="AM75" s="197"/>
      <c r="AN75" s="198"/>
      <c r="AO75" s="221">
        <v>0</v>
      </c>
      <c r="AP75" s="222">
        <v>0</v>
      </c>
      <c r="AU75" s="691">
        <v>0</v>
      </c>
      <c r="AV75" s="691">
        <v>0</v>
      </c>
      <c r="AW75" s="1006">
        <v>0</v>
      </c>
      <c r="AX75" s="1006">
        <v>0</v>
      </c>
    </row>
    <row r="76" spans="1:50" ht="12.75">
      <c r="A76" s="46" t="s">
        <v>15</v>
      </c>
      <c r="B76" s="996" t="s">
        <v>542</v>
      </c>
      <c r="C76" s="115"/>
      <c r="D76" s="116"/>
      <c r="E76" s="115">
        <v>0</v>
      </c>
      <c r="F76" s="116">
        <v>0</v>
      </c>
      <c r="G76" s="290">
        <v>0</v>
      </c>
      <c r="H76" s="291">
        <v>0</v>
      </c>
      <c r="I76" s="290">
        <v>0</v>
      </c>
      <c r="J76" s="291">
        <v>0</v>
      </c>
      <c r="K76" s="290">
        <v>0</v>
      </c>
      <c r="L76" s="291">
        <v>0</v>
      </c>
      <c r="M76" s="290">
        <v>0</v>
      </c>
      <c r="N76" s="291">
        <v>0</v>
      </c>
      <c r="O76" s="115">
        <v>0</v>
      </c>
      <c r="P76" s="116">
        <v>0</v>
      </c>
      <c r="Q76" s="197"/>
      <c r="R76" s="198"/>
      <c r="S76" s="197"/>
      <c r="T76" s="198"/>
      <c r="U76" s="197"/>
      <c r="V76" s="198"/>
      <c r="W76" s="197"/>
      <c r="X76" s="198"/>
      <c r="Y76" s="197"/>
      <c r="Z76" s="198"/>
      <c r="AA76" s="197"/>
      <c r="AB76" s="198"/>
      <c r="AC76" s="197"/>
      <c r="AD76" s="198"/>
      <c r="AE76" s="197"/>
      <c r="AF76" s="198"/>
      <c r="AG76" s="197"/>
      <c r="AH76" s="198"/>
      <c r="AI76" s="197"/>
      <c r="AJ76" s="198"/>
      <c r="AK76" s="197"/>
      <c r="AL76" s="198"/>
      <c r="AM76" s="197"/>
      <c r="AN76" s="198"/>
      <c r="AO76" s="221">
        <v>0</v>
      </c>
      <c r="AP76" s="222">
        <v>0</v>
      </c>
      <c r="AU76" s="691">
        <v>0</v>
      </c>
      <c r="AV76" s="691">
        <v>0</v>
      </c>
      <c r="AW76" s="1006">
        <v>0</v>
      </c>
      <c r="AX76" s="1006">
        <v>0</v>
      </c>
    </row>
    <row r="77" spans="1:50" ht="12.75">
      <c r="A77" s="46" t="s">
        <v>13</v>
      </c>
      <c r="B77" s="996" t="s">
        <v>543</v>
      </c>
      <c r="C77" s="115"/>
      <c r="D77" s="116"/>
      <c r="E77" s="115">
        <v>0</v>
      </c>
      <c r="F77" s="116">
        <v>0</v>
      </c>
      <c r="G77" s="290">
        <v>0</v>
      </c>
      <c r="H77" s="291">
        <v>0</v>
      </c>
      <c r="I77" s="290">
        <v>0</v>
      </c>
      <c r="J77" s="291">
        <v>0</v>
      </c>
      <c r="K77" s="290">
        <v>0</v>
      </c>
      <c r="L77" s="291">
        <v>0</v>
      </c>
      <c r="M77" s="290">
        <v>0</v>
      </c>
      <c r="N77" s="291">
        <v>0</v>
      </c>
      <c r="O77" s="115">
        <v>0</v>
      </c>
      <c r="P77" s="116">
        <v>0</v>
      </c>
      <c r="Q77" s="197"/>
      <c r="R77" s="198"/>
      <c r="S77" s="197"/>
      <c r="T77" s="198"/>
      <c r="U77" s="197"/>
      <c r="V77" s="198"/>
      <c r="W77" s="197"/>
      <c r="X77" s="198"/>
      <c r="Y77" s="197"/>
      <c r="Z77" s="198"/>
      <c r="AA77" s="197"/>
      <c r="AB77" s="198"/>
      <c r="AC77" s="197"/>
      <c r="AD77" s="198"/>
      <c r="AE77" s="197"/>
      <c r="AF77" s="198"/>
      <c r="AG77" s="197"/>
      <c r="AH77" s="198"/>
      <c r="AI77" s="197"/>
      <c r="AJ77" s="198"/>
      <c r="AK77" s="197"/>
      <c r="AL77" s="198"/>
      <c r="AM77" s="197"/>
      <c r="AN77" s="198"/>
      <c r="AO77" s="221">
        <v>0</v>
      </c>
      <c r="AP77" s="222">
        <v>0</v>
      </c>
      <c r="AU77" s="691">
        <v>0</v>
      </c>
      <c r="AV77" s="691">
        <v>0</v>
      </c>
      <c r="AW77" s="1006">
        <v>0</v>
      </c>
      <c r="AX77" s="1006">
        <v>0</v>
      </c>
    </row>
    <row r="78" spans="1:50" ht="12.75">
      <c r="A78" s="46" t="s">
        <v>3</v>
      </c>
      <c r="B78" s="996" t="s">
        <v>536</v>
      </c>
      <c r="C78" s="115"/>
      <c r="D78" s="116"/>
      <c r="E78" s="115">
        <v>62317.06</v>
      </c>
      <c r="F78" s="116">
        <v>31141.26</v>
      </c>
      <c r="G78" s="290">
        <v>747799.92</v>
      </c>
      <c r="H78" s="291">
        <v>318354.47</v>
      </c>
      <c r="I78" s="290">
        <v>747799.92</v>
      </c>
      <c r="J78" s="291">
        <v>244750.8</v>
      </c>
      <c r="K78" s="290">
        <v>747799.92</v>
      </c>
      <c r="L78" s="291">
        <v>174682.96</v>
      </c>
      <c r="M78" s="290">
        <v>747799.92</v>
      </c>
      <c r="N78" s="291">
        <v>103641.96</v>
      </c>
      <c r="O78" s="115">
        <v>685483.26</v>
      </c>
      <c r="P78" s="116">
        <v>32633.43</v>
      </c>
      <c r="Q78" s="197"/>
      <c r="R78" s="198"/>
      <c r="S78" s="197"/>
      <c r="T78" s="198"/>
      <c r="U78" s="197"/>
      <c r="V78" s="198"/>
      <c r="W78" s="197"/>
      <c r="X78" s="198"/>
      <c r="Y78" s="197"/>
      <c r="Z78" s="198"/>
      <c r="AA78" s="197"/>
      <c r="AB78" s="198"/>
      <c r="AC78" s="197"/>
      <c r="AD78" s="198"/>
      <c r="AE78" s="197"/>
      <c r="AF78" s="198"/>
      <c r="AG78" s="197"/>
      <c r="AH78" s="198"/>
      <c r="AI78" s="197"/>
      <c r="AJ78" s="198"/>
      <c r="AK78" s="197"/>
      <c r="AL78" s="198"/>
      <c r="AM78" s="197"/>
      <c r="AN78" s="198"/>
      <c r="AO78" s="221">
        <v>3739000</v>
      </c>
      <c r="AP78" s="222">
        <v>905204.88</v>
      </c>
      <c r="AU78" s="691">
        <v>3739000</v>
      </c>
      <c r="AV78" s="691">
        <v>905204.88</v>
      </c>
      <c r="AW78" s="1006">
        <v>0</v>
      </c>
      <c r="AX78" s="1006">
        <v>0</v>
      </c>
    </row>
    <row r="79" spans="1:50" ht="12.75">
      <c r="A79" s="46" t="s">
        <v>7</v>
      </c>
      <c r="B79" s="996" t="s">
        <v>544</v>
      </c>
      <c r="C79" s="115"/>
      <c r="D79" s="116"/>
      <c r="E79" s="115">
        <v>0</v>
      </c>
      <c r="F79" s="116">
        <v>0</v>
      </c>
      <c r="G79" s="290">
        <v>0</v>
      </c>
      <c r="H79" s="291">
        <v>0</v>
      </c>
      <c r="I79" s="290">
        <v>0</v>
      </c>
      <c r="J79" s="291">
        <v>0</v>
      </c>
      <c r="K79" s="290">
        <v>0</v>
      </c>
      <c r="L79" s="291">
        <v>0</v>
      </c>
      <c r="M79" s="290">
        <v>0</v>
      </c>
      <c r="N79" s="291">
        <v>0</v>
      </c>
      <c r="O79" s="115">
        <v>0</v>
      </c>
      <c r="P79" s="116">
        <v>0</v>
      </c>
      <c r="Q79" s="197"/>
      <c r="R79" s="198"/>
      <c r="S79" s="197"/>
      <c r="T79" s="198"/>
      <c r="U79" s="197"/>
      <c r="V79" s="198"/>
      <c r="W79" s="197"/>
      <c r="X79" s="198"/>
      <c r="Y79" s="197"/>
      <c r="Z79" s="198"/>
      <c r="AA79" s="197"/>
      <c r="AB79" s="198"/>
      <c r="AC79" s="197"/>
      <c r="AD79" s="198"/>
      <c r="AE79" s="197"/>
      <c r="AF79" s="198"/>
      <c r="AG79" s="197"/>
      <c r="AH79" s="198"/>
      <c r="AI79" s="197"/>
      <c r="AJ79" s="198"/>
      <c r="AK79" s="197"/>
      <c r="AL79" s="198"/>
      <c r="AM79" s="197"/>
      <c r="AN79" s="198"/>
      <c r="AO79" s="221">
        <v>0</v>
      </c>
      <c r="AP79" s="222">
        <v>0</v>
      </c>
      <c r="AU79" s="691">
        <v>0</v>
      </c>
      <c r="AV79" s="691">
        <v>0</v>
      </c>
      <c r="AW79" s="1006">
        <v>0</v>
      </c>
      <c r="AX79" s="1006">
        <v>0</v>
      </c>
    </row>
    <row r="80" spans="1:50" ht="12.75">
      <c r="A80" s="46" t="s">
        <v>4</v>
      </c>
      <c r="B80" s="996" t="s">
        <v>539</v>
      </c>
      <c r="C80" s="115"/>
      <c r="D80" s="116"/>
      <c r="E80" s="115">
        <v>0</v>
      </c>
      <c r="F80" s="116">
        <v>0</v>
      </c>
      <c r="G80" s="290">
        <v>0</v>
      </c>
      <c r="H80" s="291">
        <v>0</v>
      </c>
      <c r="I80" s="290">
        <v>0</v>
      </c>
      <c r="J80" s="291">
        <v>0</v>
      </c>
      <c r="K80" s="290">
        <v>0</v>
      </c>
      <c r="L80" s="291">
        <v>0</v>
      </c>
      <c r="M80" s="290">
        <v>0</v>
      </c>
      <c r="N80" s="291">
        <v>0</v>
      </c>
      <c r="O80" s="115">
        <v>0</v>
      </c>
      <c r="P80" s="116">
        <v>0</v>
      </c>
      <c r="Q80" s="197"/>
      <c r="R80" s="198"/>
      <c r="S80" s="197"/>
      <c r="T80" s="198"/>
      <c r="U80" s="197"/>
      <c r="V80" s="198"/>
      <c r="W80" s="197"/>
      <c r="X80" s="198"/>
      <c r="Y80" s="197"/>
      <c r="Z80" s="198"/>
      <c r="AA80" s="197"/>
      <c r="AB80" s="198"/>
      <c r="AC80" s="197"/>
      <c r="AD80" s="198"/>
      <c r="AE80" s="197"/>
      <c r="AF80" s="198"/>
      <c r="AG80" s="197"/>
      <c r="AH80" s="198"/>
      <c r="AI80" s="197"/>
      <c r="AJ80" s="198"/>
      <c r="AK80" s="197"/>
      <c r="AL80" s="198"/>
      <c r="AM80" s="197"/>
      <c r="AN80" s="198"/>
      <c r="AO80" s="221">
        <v>0</v>
      </c>
      <c r="AP80" s="222">
        <v>0</v>
      </c>
      <c r="AU80" s="691">
        <v>0</v>
      </c>
      <c r="AV80" s="691">
        <v>0</v>
      </c>
      <c r="AW80" s="1006">
        <v>0</v>
      </c>
      <c r="AX80" s="1006">
        <v>0</v>
      </c>
    </row>
    <row r="81" spans="1:50" ht="12.75">
      <c r="A81" s="141" t="s">
        <v>314</v>
      </c>
      <c r="B81" s="994"/>
      <c r="C81" s="117">
        <v>2274882.4</v>
      </c>
      <c r="D81" s="118">
        <v>2714152.645068493</v>
      </c>
      <c r="E81" s="117">
        <v>4058235.45</v>
      </c>
      <c r="F81" s="118">
        <v>3262048.15</v>
      </c>
      <c r="G81" s="117">
        <v>6121235.97</v>
      </c>
      <c r="H81" s="118">
        <v>3555962.48</v>
      </c>
      <c r="I81" s="117">
        <v>6800756.2299999995</v>
      </c>
      <c r="J81" s="118">
        <v>2705915.58</v>
      </c>
      <c r="K81" s="117">
        <v>7193109.72</v>
      </c>
      <c r="L81" s="118">
        <v>1801982.16</v>
      </c>
      <c r="M81" s="117">
        <v>5727657.87</v>
      </c>
      <c r="N81" s="118">
        <v>797675.14</v>
      </c>
      <c r="O81" s="117">
        <v>2292468.01</v>
      </c>
      <c r="P81" s="118">
        <v>131222.3</v>
      </c>
      <c r="Q81" s="117">
        <v>130497.83</v>
      </c>
      <c r="R81" s="118">
        <v>1469.93</v>
      </c>
      <c r="S81" s="117">
        <v>0</v>
      </c>
      <c r="T81" s="118">
        <v>0</v>
      </c>
      <c r="U81" s="117">
        <v>0</v>
      </c>
      <c r="V81" s="118">
        <v>0</v>
      </c>
      <c r="W81" s="117">
        <v>0</v>
      </c>
      <c r="X81" s="118">
        <v>0</v>
      </c>
      <c r="Y81" s="117">
        <v>0</v>
      </c>
      <c r="Z81" s="118">
        <v>0</v>
      </c>
      <c r="AA81" s="117">
        <v>0</v>
      </c>
      <c r="AB81" s="118">
        <v>0</v>
      </c>
      <c r="AC81" s="117">
        <v>0</v>
      </c>
      <c r="AD81" s="118">
        <v>0</v>
      </c>
      <c r="AE81" s="117">
        <v>0</v>
      </c>
      <c r="AF81" s="118">
        <v>0</v>
      </c>
      <c r="AG81" s="117">
        <v>0</v>
      </c>
      <c r="AH81" s="118">
        <v>0</v>
      </c>
      <c r="AI81" s="117">
        <v>0</v>
      </c>
      <c r="AJ81" s="118">
        <v>0</v>
      </c>
      <c r="AK81" s="117">
        <v>0</v>
      </c>
      <c r="AL81" s="118">
        <v>0</v>
      </c>
      <c r="AM81" s="117">
        <v>0</v>
      </c>
      <c r="AN81" s="118">
        <v>0</v>
      </c>
      <c r="AO81" s="117">
        <v>34598843.480000004</v>
      </c>
      <c r="AP81" s="118">
        <v>14970428.385068491</v>
      </c>
      <c r="AQ81" s="419"/>
      <c r="AU81" s="691">
        <v>34598843.480000004</v>
      </c>
      <c r="AV81" s="691">
        <v>14970428.385068491</v>
      </c>
      <c r="AW81" s="1006">
        <v>0</v>
      </c>
      <c r="AX81" s="1006">
        <v>0</v>
      </c>
    </row>
    <row r="82" spans="1:50" ht="12.75">
      <c r="A82" s="46" t="s">
        <v>344</v>
      </c>
      <c r="B82" s="996" t="s">
        <v>541</v>
      </c>
      <c r="C82" s="115">
        <v>1261350.88</v>
      </c>
      <c r="D82" s="116">
        <v>1664813.7</v>
      </c>
      <c r="E82" s="115">
        <v>2722149.12</v>
      </c>
      <c r="F82" s="116">
        <v>1458552.63</v>
      </c>
      <c r="G82" s="290">
        <v>3011539.53</v>
      </c>
      <c r="H82" s="291">
        <v>1169162.23</v>
      </c>
      <c r="I82" s="290">
        <v>3331694.89</v>
      </c>
      <c r="J82" s="291">
        <v>849006.85</v>
      </c>
      <c r="K82" s="290">
        <v>3685885.82</v>
      </c>
      <c r="L82" s="291">
        <v>494815.92</v>
      </c>
      <c r="M82" s="290">
        <v>1987379.76</v>
      </c>
      <c r="N82" s="291">
        <v>102971.11</v>
      </c>
      <c r="O82" s="197"/>
      <c r="P82" s="198"/>
      <c r="Q82" s="197"/>
      <c r="R82" s="198"/>
      <c r="S82" s="197"/>
      <c r="T82" s="198"/>
      <c r="U82" s="197"/>
      <c r="V82" s="198"/>
      <c r="W82" s="197"/>
      <c r="X82" s="198"/>
      <c r="Y82" s="197"/>
      <c r="Z82" s="198"/>
      <c r="AA82" s="197"/>
      <c r="AB82" s="198"/>
      <c r="AC82" s="197"/>
      <c r="AD82" s="198"/>
      <c r="AE82" s="197"/>
      <c r="AF82" s="198"/>
      <c r="AG82" s="197"/>
      <c r="AH82" s="198"/>
      <c r="AI82" s="197"/>
      <c r="AJ82" s="198"/>
      <c r="AK82" s="197"/>
      <c r="AL82" s="198"/>
      <c r="AM82" s="197"/>
      <c r="AN82" s="198"/>
      <c r="AO82" s="221">
        <v>16000000</v>
      </c>
      <c r="AP82" s="222">
        <v>5739322.44</v>
      </c>
      <c r="AU82" s="691">
        <v>16000000</v>
      </c>
      <c r="AV82" s="691">
        <v>5739322.44</v>
      </c>
      <c r="AW82" s="1006">
        <v>0</v>
      </c>
      <c r="AX82" s="1006">
        <v>0</v>
      </c>
    </row>
    <row r="83" spans="1:50" ht="12.75">
      <c r="A83" s="46" t="s">
        <v>346</v>
      </c>
      <c r="B83" s="996" t="s">
        <v>512</v>
      </c>
      <c r="C83" s="115">
        <v>410201.65</v>
      </c>
      <c r="D83" s="116">
        <v>271904.97</v>
      </c>
      <c r="E83" s="115">
        <v>478876.27</v>
      </c>
      <c r="F83" s="116">
        <v>203230.32</v>
      </c>
      <c r="G83" s="290">
        <v>559048.2</v>
      </c>
      <c r="H83" s="291">
        <v>123058.38</v>
      </c>
      <c r="I83" s="290">
        <v>479892.06</v>
      </c>
      <c r="J83" s="291">
        <v>31687.88</v>
      </c>
      <c r="K83" s="197"/>
      <c r="L83" s="198"/>
      <c r="M83" s="197"/>
      <c r="N83" s="198"/>
      <c r="O83" s="197"/>
      <c r="P83" s="198"/>
      <c r="Q83" s="197"/>
      <c r="R83" s="198"/>
      <c r="S83" s="197"/>
      <c r="T83" s="198"/>
      <c r="U83" s="197"/>
      <c r="V83" s="198"/>
      <c r="W83" s="197"/>
      <c r="X83" s="198"/>
      <c r="Y83" s="197"/>
      <c r="Z83" s="198"/>
      <c r="AA83" s="197"/>
      <c r="AB83" s="198"/>
      <c r="AC83" s="197"/>
      <c r="AD83" s="198"/>
      <c r="AE83" s="197"/>
      <c r="AF83" s="198"/>
      <c r="AG83" s="197"/>
      <c r="AH83" s="198"/>
      <c r="AI83" s="197"/>
      <c r="AJ83" s="198"/>
      <c r="AK83" s="197"/>
      <c r="AL83" s="198"/>
      <c r="AM83" s="197"/>
      <c r="AN83" s="198"/>
      <c r="AO83" s="221">
        <v>1928018.18</v>
      </c>
      <c r="AP83" s="222">
        <v>629881.55</v>
      </c>
      <c r="AU83" s="691">
        <v>1928018.18</v>
      </c>
      <c r="AV83" s="691">
        <v>629881.55</v>
      </c>
      <c r="AW83" s="1006">
        <v>0</v>
      </c>
      <c r="AX83" s="1006">
        <v>0</v>
      </c>
    </row>
    <row r="84" spans="1:50" ht="12.75">
      <c r="A84" s="46" t="s">
        <v>343</v>
      </c>
      <c r="B84" s="996" t="s">
        <v>536</v>
      </c>
      <c r="C84" s="115">
        <v>434046.87</v>
      </c>
      <c r="D84" s="116">
        <v>357759.66</v>
      </c>
      <c r="E84" s="115">
        <v>474763.47</v>
      </c>
      <c r="F84" s="116">
        <v>317043.08</v>
      </c>
      <c r="G84" s="115">
        <v>519299.55</v>
      </c>
      <c r="H84" s="116">
        <v>272506.99</v>
      </c>
      <c r="I84" s="115">
        <v>568013.43</v>
      </c>
      <c r="J84" s="116">
        <v>223793.11</v>
      </c>
      <c r="K84" s="115">
        <v>621297.02</v>
      </c>
      <c r="L84" s="116">
        <v>170509.53</v>
      </c>
      <c r="M84" s="115">
        <v>679578.97</v>
      </c>
      <c r="N84" s="116">
        <v>112227.59</v>
      </c>
      <c r="O84" s="115">
        <v>743328.16</v>
      </c>
      <c r="P84" s="116">
        <v>48478.37</v>
      </c>
      <c r="Q84" s="115">
        <v>130497.83</v>
      </c>
      <c r="R84" s="116">
        <v>1469.93</v>
      </c>
      <c r="S84" s="197"/>
      <c r="T84" s="198"/>
      <c r="U84" s="197"/>
      <c r="V84" s="198"/>
      <c r="W84" s="197"/>
      <c r="X84" s="198"/>
      <c r="Y84" s="197"/>
      <c r="Z84" s="198"/>
      <c r="AA84" s="197"/>
      <c r="AB84" s="198"/>
      <c r="AC84" s="197"/>
      <c r="AD84" s="198"/>
      <c r="AE84" s="197"/>
      <c r="AF84" s="198"/>
      <c r="AG84" s="197"/>
      <c r="AH84" s="198"/>
      <c r="AI84" s="197"/>
      <c r="AJ84" s="198"/>
      <c r="AK84" s="197"/>
      <c r="AL84" s="198"/>
      <c r="AM84" s="197"/>
      <c r="AN84" s="198"/>
      <c r="AO84" s="221">
        <v>4170825.3</v>
      </c>
      <c r="AP84" s="222">
        <v>1503788.26</v>
      </c>
      <c r="AU84" s="691">
        <v>4170825.3</v>
      </c>
      <c r="AV84" s="691">
        <v>1503788.26</v>
      </c>
      <c r="AW84" s="1006">
        <v>0</v>
      </c>
      <c r="AX84" s="1006">
        <v>0</v>
      </c>
    </row>
    <row r="85" spans="1:50" ht="12.75">
      <c r="A85" s="46" t="s">
        <v>482</v>
      </c>
      <c r="B85" s="996" t="s">
        <v>536</v>
      </c>
      <c r="C85" s="115"/>
      <c r="D85" s="116"/>
      <c r="E85" s="115">
        <v>0</v>
      </c>
      <c r="F85" s="116">
        <v>906852.72</v>
      </c>
      <c r="G85" s="115">
        <v>1581911.07</v>
      </c>
      <c r="H85" s="116">
        <v>1681856.5</v>
      </c>
      <c r="I85" s="115">
        <v>1892992.76</v>
      </c>
      <c r="J85" s="116">
        <v>1370774.83</v>
      </c>
      <c r="K85" s="115">
        <v>2265248.42</v>
      </c>
      <c r="L85" s="116">
        <v>998519.17</v>
      </c>
      <c r="M85" s="115">
        <v>2710707.9</v>
      </c>
      <c r="N85" s="116">
        <v>553059.68</v>
      </c>
      <c r="O85" s="115">
        <v>1549139.85</v>
      </c>
      <c r="P85" s="116">
        <v>82743.93</v>
      </c>
      <c r="Q85" s="115"/>
      <c r="R85" s="116"/>
      <c r="S85" s="197"/>
      <c r="T85" s="198"/>
      <c r="U85" s="197"/>
      <c r="V85" s="198"/>
      <c r="W85" s="197"/>
      <c r="X85" s="198"/>
      <c r="Y85" s="197"/>
      <c r="Z85" s="198"/>
      <c r="AA85" s="197"/>
      <c r="AB85" s="198"/>
      <c r="AC85" s="197"/>
      <c r="AD85" s="198"/>
      <c r="AE85" s="197"/>
      <c r="AF85" s="198"/>
      <c r="AG85" s="197"/>
      <c r="AH85" s="198"/>
      <c r="AI85" s="197"/>
      <c r="AJ85" s="198"/>
      <c r="AK85" s="197"/>
      <c r="AL85" s="198"/>
      <c r="AM85" s="197"/>
      <c r="AN85" s="198"/>
      <c r="AO85" s="221">
        <v>10000000</v>
      </c>
      <c r="AP85" s="222">
        <v>5593806.829999999</v>
      </c>
      <c r="AU85" s="691">
        <v>10000000</v>
      </c>
      <c r="AV85" s="691">
        <v>5593806.829999999</v>
      </c>
      <c r="AW85" s="1006">
        <v>0</v>
      </c>
      <c r="AX85" s="1006">
        <v>0</v>
      </c>
    </row>
    <row r="86" spans="1:50" ht="13.5" thickBot="1">
      <c r="A86" s="46" t="s">
        <v>352</v>
      </c>
      <c r="B86" s="996" t="s">
        <v>538</v>
      </c>
      <c r="C86" s="115">
        <v>169283</v>
      </c>
      <c r="D86" s="116">
        <v>419674.31506849313</v>
      </c>
      <c r="E86" s="115">
        <v>382446.59</v>
      </c>
      <c r="F86" s="116">
        <v>376369.4</v>
      </c>
      <c r="G86" s="115">
        <v>449437.62</v>
      </c>
      <c r="H86" s="116">
        <v>309378.38</v>
      </c>
      <c r="I86" s="115">
        <v>528163.09</v>
      </c>
      <c r="J86" s="116">
        <v>230652.91</v>
      </c>
      <c r="K86" s="115">
        <v>620678.46</v>
      </c>
      <c r="L86" s="116">
        <v>138137.54</v>
      </c>
      <c r="M86" s="115">
        <v>349991.24</v>
      </c>
      <c r="N86" s="116">
        <v>29416.76</v>
      </c>
      <c r="O86" s="197"/>
      <c r="P86" s="198"/>
      <c r="Q86" s="197"/>
      <c r="R86" s="198"/>
      <c r="S86" s="197"/>
      <c r="T86" s="198"/>
      <c r="U86" s="197"/>
      <c r="V86" s="198"/>
      <c r="W86" s="197"/>
      <c r="X86" s="198"/>
      <c r="Y86" s="197"/>
      <c r="Z86" s="198"/>
      <c r="AA86" s="197"/>
      <c r="AB86" s="198"/>
      <c r="AC86" s="197"/>
      <c r="AD86" s="198"/>
      <c r="AE86" s="197"/>
      <c r="AF86" s="198"/>
      <c r="AG86" s="197"/>
      <c r="AH86" s="198"/>
      <c r="AI86" s="197"/>
      <c r="AJ86" s="198"/>
      <c r="AK86" s="197"/>
      <c r="AL86" s="198"/>
      <c r="AM86" s="197"/>
      <c r="AN86" s="198"/>
      <c r="AO86" s="221">
        <v>2500000</v>
      </c>
      <c r="AP86" s="222">
        <v>1503629.3050684931</v>
      </c>
      <c r="AU86" s="691">
        <v>2500000</v>
      </c>
      <c r="AV86" s="691">
        <v>1503629.3050684931</v>
      </c>
      <c r="AW86" s="1006">
        <v>0</v>
      </c>
      <c r="AX86" s="1006">
        <v>0</v>
      </c>
    </row>
    <row r="87" spans="1:50" ht="13.5" thickBot="1">
      <c r="A87" s="42" t="s">
        <v>245</v>
      </c>
      <c r="B87" s="42"/>
      <c r="C87" s="187">
        <v>30219268.599999994</v>
      </c>
      <c r="D87" s="188">
        <v>12476419.149178082</v>
      </c>
      <c r="E87" s="187">
        <v>34940840.730000004</v>
      </c>
      <c r="F87" s="188">
        <v>11688581.65</v>
      </c>
      <c r="G87" s="187">
        <v>30039856.610000003</v>
      </c>
      <c r="H87" s="188">
        <v>8036740.409999998</v>
      </c>
      <c r="I87" s="187">
        <v>18115609.06</v>
      </c>
      <c r="J87" s="188">
        <v>5298856.26</v>
      </c>
      <c r="K87" s="187">
        <v>18138579.32</v>
      </c>
      <c r="L87" s="188">
        <v>3241641.86</v>
      </c>
      <c r="M87" s="187">
        <v>12097486.05</v>
      </c>
      <c r="N87" s="188">
        <v>1515399.13</v>
      </c>
      <c r="O87" s="187">
        <v>4223083.59</v>
      </c>
      <c r="P87" s="188">
        <v>673282.15</v>
      </c>
      <c r="Q87" s="187">
        <v>924239.87</v>
      </c>
      <c r="R87" s="188">
        <v>469587</v>
      </c>
      <c r="S87" s="187">
        <v>793742.04</v>
      </c>
      <c r="T87" s="188">
        <v>428787.78</v>
      </c>
      <c r="U87" s="187">
        <v>675710.04</v>
      </c>
      <c r="V87" s="188">
        <v>387031.86</v>
      </c>
      <c r="W87" s="187">
        <v>675710.04</v>
      </c>
      <c r="X87" s="188">
        <v>346489.24</v>
      </c>
      <c r="Y87" s="187">
        <v>675710.04</v>
      </c>
      <c r="Z87" s="188">
        <v>305946.67</v>
      </c>
      <c r="AA87" s="187">
        <v>675710.04</v>
      </c>
      <c r="AB87" s="188">
        <v>266173.07</v>
      </c>
      <c r="AC87" s="187">
        <v>675710.04</v>
      </c>
      <c r="AD87" s="188">
        <v>224861.45</v>
      </c>
      <c r="AE87" s="187">
        <v>675710.04</v>
      </c>
      <c r="AF87" s="188">
        <v>184318.85</v>
      </c>
      <c r="AG87" s="187">
        <v>675710.04</v>
      </c>
      <c r="AH87" s="188">
        <v>143776.24</v>
      </c>
      <c r="AI87" s="187">
        <v>675710.04</v>
      </c>
      <c r="AJ87" s="188">
        <v>103558.38</v>
      </c>
      <c r="AK87" s="187">
        <v>675710.04</v>
      </c>
      <c r="AL87" s="188">
        <v>62691.02</v>
      </c>
      <c r="AM87" s="187">
        <v>680306.6200000095</v>
      </c>
      <c r="AN87" s="188">
        <v>22148.45</v>
      </c>
      <c r="AO87" s="187">
        <v>156254402.85000002</v>
      </c>
      <c r="AP87" s="188">
        <v>45876290.61917807</v>
      </c>
      <c r="AQ87" s="419"/>
      <c r="AU87" s="691">
        <v>156254402.85000002</v>
      </c>
      <c r="AV87" s="691">
        <v>45876290.61917807</v>
      </c>
      <c r="AW87" s="1006">
        <v>0</v>
      </c>
      <c r="AX87" s="1006">
        <v>0</v>
      </c>
    </row>
    <row r="88" spans="1:50" s="23" customFormat="1" ht="11.25" customHeight="1" thickBot="1">
      <c r="A88" s="87"/>
      <c r="B88" s="87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200"/>
      <c r="AP88" s="200"/>
      <c r="AU88" s="691">
        <v>0</v>
      </c>
      <c r="AV88" s="691">
        <v>0</v>
      </c>
      <c r="AW88" s="1006">
        <v>0</v>
      </c>
      <c r="AX88" s="1006">
        <v>0</v>
      </c>
    </row>
    <row r="89" spans="1:50" s="190" customFormat="1" ht="15" thickBot="1">
      <c r="A89" s="189" t="s">
        <v>217</v>
      </c>
      <c r="B89" s="995"/>
      <c r="C89" s="119">
        <v>38418186.56869019</v>
      </c>
      <c r="D89" s="120">
        <v>13906553.299178082</v>
      </c>
      <c r="E89" s="119">
        <v>43747301.90128733</v>
      </c>
      <c r="F89" s="120">
        <v>13189588.530000001</v>
      </c>
      <c r="G89" s="119">
        <v>43189158.230000004</v>
      </c>
      <c r="H89" s="120">
        <v>10015084.419999998</v>
      </c>
      <c r="I89" s="119">
        <v>32529707.86</v>
      </c>
      <c r="J89" s="120">
        <v>7184075.36</v>
      </c>
      <c r="K89" s="119">
        <v>32552678.659999996</v>
      </c>
      <c r="L89" s="120">
        <v>4843252.29</v>
      </c>
      <c r="M89" s="119">
        <v>26511585.39</v>
      </c>
      <c r="N89" s="120">
        <v>2824054.47</v>
      </c>
      <c r="O89" s="119">
        <v>18637182.930000003</v>
      </c>
      <c r="P89" s="120">
        <v>1693654.85</v>
      </c>
      <c r="Q89" s="119">
        <v>15338338.939999998</v>
      </c>
      <c r="R89" s="120">
        <v>1201678.14</v>
      </c>
      <c r="S89" s="119">
        <v>15207840.3</v>
      </c>
      <c r="T89" s="120">
        <v>874111.77</v>
      </c>
      <c r="U89" s="119">
        <v>15089808.57</v>
      </c>
      <c r="V89" s="120">
        <v>542559.4</v>
      </c>
      <c r="W89" s="119">
        <v>675710.04</v>
      </c>
      <c r="X89" s="120">
        <v>346489.24</v>
      </c>
      <c r="Y89" s="119">
        <v>675710.04</v>
      </c>
      <c r="Z89" s="120">
        <v>305946.67</v>
      </c>
      <c r="AA89" s="119">
        <v>675710.04</v>
      </c>
      <c r="AB89" s="120">
        <v>266173.07</v>
      </c>
      <c r="AC89" s="119">
        <v>675710.04</v>
      </c>
      <c r="AD89" s="120">
        <v>224861.45</v>
      </c>
      <c r="AE89" s="119">
        <v>675710.04</v>
      </c>
      <c r="AF89" s="120">
        <v>184318.85</v>
      </c>
      <c r="AG89" s="119">
        <v>675710.04</v>
      </c>
      <c r="AH89" s="120">
        <v>143776.24</v>
      </c>
      <c r="AI89" s="119">
        <v>675710.04</v>
      </c>
      <c r="AJ89" s="120">
        <v>103558.38</v>
      </c>
      <c r="AK89" s="119">
        <v>675710.04</v>
      </c>
      <c r="AL89" s="120">
        <v>62691.02</v>
      </c>
      <c r="AM89" s="119">
        <v>680306.6200000095</v>
      </c>
      <c r="AN89" s="120">
        <v>22148.45</v>
      </c>
      <c r="AO89" s="119">
        <v>287307776.2899777</v>
      </c>
      <c r="AP89" s="120">
        <v>57934575.8991781</v>
      </c>
      <c r="AU89" s="691">
        <v>287307776.2899777</v>
      </c>
      <c r="AV89" s="691">
        <v>57934575.8991781</v>
      </c>
      <c r="AW89" s="1006">
        <v>0</v>
      </c>
      <c r="AX89" s="1006">
        <v>0</v>
      </c>
    </row>
    <row r="91" spans="3:42" s="986" customFormat="1" ht="9.75">
      <c r="C91" s="983">
        <v>38418186.56869019</v>
      </c>
      <c r="D91" s="983">
        <v>13906553.299178082</v>
      </c>
      <c r="E91" s="983">
        <v>43747301.90128733</v>
      </c>
      <c r="F91" s="983">
        <v>13189588.530000001</v>
      </c>
      <c r="G91" s="983">
        <v>43189158.230000004</v>
      </c>
      <c r="H91" s="983">
        <v>10015084.42</v>
      </c>
      <c r="I91" s="983">
        <v>32529707.860000007</v>
      </c>
      <c r="J91" s="983">
        <v>7184075.36</v>
      </c>
      <c r="K91" s="983">
        <v>32552678.660000004</v>
      </c>
      <c r="L91" s="983">
        <v>4843252.29</v>
      </c>
      <c r="M91" s="983">
        <v>26511585.39</v>
      </c>
      <c r="N91" s="983">
        <v>2824054.47</v>
      </c>
      <c r="O91" s="983">
        <v>18637182.930000007</v>
      </c>
      <c r="P91" s="983">
        <v>1693654.85</v>
      </c>
      <c r="Q91" s="983">
        <v>15338338.940000001</v>
      </c>
      <c r="R91" s="983">
        <v>1201678.14</v>
      </c>
      <c r="S91" s="983">
        <v>15207840.300000003</v>
      </c>
      <c r="T91" s="983">
        <v>874111.77</v>
      </c>
      <c r="U91" s="983">
        <v>15089808.570000002</v>
      </c>
      <c r="V91" s="983">
        <v>542559.4</v>
      </c>
      <c r="W91" s="983">
        <v>675710.04</v>
      </c>
      <c r="X91" s="983">
        <v>346489.24</v>
      </c>
      <c r="Y91" s="983">
        <v>675710.04</v>
      </c>
      <c r="Z91" s="983">
        <v>305946.67</v>
      </c>
      <c r="AA91" s="983">
        <v>675710.04</v>
      </c>
      <c r="AB91" s="983">
        <v>266173.07</v>
      </c>
      <c r="AC91" s="983">
        <v>675710.04</v>
      </c>
      <c r="AD91" s="983">
        <v>224861.45</v>
      </c>
      <c r="AE91" s="983">
        <v>675710.04</v>
      </c>
      <c r="AF91" s="983">
        <v>184318.85</v>
      </c>
      <c r="AG91" s="983">
        <v>675710.04</v>
      </c>
      <c r="AH91" s="983">
        <v>143776.24</v>
      </c>
      <c r="AI91" s="983">
        <v>675710.04</v>
      </c>
      <c r="AJ91" s="983">
        <v>103558.38</v>
      </c>
      <c r="AK91" s="983">
        <v>675710.04</v>
      </c>
      <c r="AL91" s="983">
        <v>62691.02</v>
      </c>
      <c r="AM91" s="983">
        <v>680306.6200000095</v>
      </c>
      <c r="AN91" s="983">
        <v>22148.45</v>
      </c>
      <c r="AO91" s="983">
        <v>287307776.2899777</v>
      </c>
      <c r="AP91" s="983">
        <v>57934575.8991781</v>
      </c>
    </row>
    <row r="92" spans="3:42" s="986" customFormat="1" ht="9.75">
      <c r="C92" s="983">
        <v>0</v>
      </c>
      <c r="D92" s="983">
        <v>0</v>
      </c>
      <c r="E92" s="983">
        <v>0</v>
      </c>
      <c r="F92" s="983">
        <v>0</v>
      </c>
      <c r="G92" s="983">
        <v>0</v>
      </c>
      <c r="H92" s="983">
        <v>0</v>
      </c>
      <c r="I92" s="983">
        <v>0</v>
      </c>
      <c r="J92" s="983">
        <v>0</v>
      </c>
      <c r="K92" s="983">
        <v>0</v>
      </c>
      <c r="L92" s="983">
        <v>0</v>
      </c>
      <c r="M92" s="983">
        <v>0</v>
      </c>
      <c r="N92" s="983">
        <v>0</v>
      </c>
      <c r="O92" s="983">
        <v>0</v>
      </c>
      <c r="P92" s="983">
        <v>0</v>
      </c>
      <c r="Q92" s="983">
        <v>0</v>
      </c>
      <c r="R92" s="983">
        <v>0</v>
      </c>
      <c r="S92" s="983">
        <v>0</v>
      </c>
      <c r="T92" s="983">
        <v>0</v>
      </c>
      <c r="U92" s="983">
        <v>0</v>
      </c>
      <c r="V92" s="983">
        <v>0</v>
      </c>
      <c r="W92" s="983">
        <v>0</v>
      </c>
      <c r="X92" s="983">
        <v>0</v>
      </c>
      <c r="Y92" s="983">
        <v>0</v>
      </c>
      <c r="Z92" s="983">
        <v>0</v>
      </c>
      <c r="AA92" s="983">
        <v>0</v>
      </c>
      <c r="AB92" s="983">
        <v>0</v>
      </c>
      <c r="AC92" s="983">
        <v>0</v>
      </c>
      <c r="AD92" s="983">
        <v>0</v>
      </c>
      <c r="AE92" s="983">
        <v>0</v>
      </c>
      <c r="AF92" s="983">
        <v>0</v>
      </c>
      <c r="AG92" s="983">
        <v>0</v>
      </c>
      <c r="AH92" s="983">
        <v>0</v>
      </c>
      <c r="AI92" s="983">
        <v>0</v>
      </c>
      <c r="AJ92" s="983">
        <v>0</v>
      </c>
      <c r="AK92" s="983">
        <v>0</v>
      </c>
      <c r="AL92" s="983">
        <v>0</v>
      </c>
      <c r="AM92" s="983">
        <v>0</v>
      </c>
      <c r="AN92" s="983">
        <v>0</v>
      </c>
      <c r="AO92" s="983">
        <v>0</v>
      </c>
      <c r="AP92" s="983">
        <v>0</v>
      </c>
    </row>
  </sheetData>
  <sheetProtection/>
  <mergeCells count="20">
    <mergeCell ref="AM7:AN7"/>
    <mergeCell ref="I7:J7"/>
    <mergeCell ref="K7:L7"/>
    <mergeCell ref="C7:D7"/>
    <mergeCell ref="E7:F7"/>
    <mergeCell ref="G7:H7"/>
    <mergeCell ref="AK7:AL7"/>
    <mergeCell ref="M7:N7"/>
    <mergeCell ref="AG7:AH7"/>
    <mergeCell ref="AI7:AJ7"/>
    <mergeCell ref="AO7:AP7"/>
    <mergeCell ref="O7:P7"/>
    <mergeCell ref="Q7:R7"/>
    <mergeCell ref="S7:T7"/>
    <mergeCell ref="U7:V7"/>
    <mergeCell ref="W7:X7"/>
    <mergeCell ref="Y7:Z7"/>
    <mergeCell ref="AA7:AB7"/>
    <mergeCell ref="AC7:AD7"/>
    <mergeCell ref="AE7:AF7"/>
  </mergeCells>
  <printOptions horizontalCentered="1"/>
  <pageMargins left="0" right="0" top="0" bottom="0" header="0" footer="0.3937007874015748"/>
  <pageSetup firstPageNumber="4" useFirstPageNumber="1" horizontalDpi="600" verticalDpi="600" orientation="portrait" pageOrder="overThenDown" paperSize="9" scale="55" r:id="rId2"/>
  <headerFooter alignWithMargins="0">
    <oddFooter>&amp;CPágina N° &amp;P</oddFooter>
  </headerFooter>
  <colBreaks count="2" manualBreakCount="2">
    <brk id="16" min="10" max="88" man="1"/>
    <brk id="32" min="10" max="8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AE91"/>
  <sheetViews>
    <sheetView showGridLines="0" view="pageBreakPreview" zoomScale="60" zoomScalePageLayoutView="0" workbookViewId="0" topLeftCell="A1">
      <selection activeCell="A1" sqref="A1:IV16384"/>
    </sheetView>
  </sheetViews>
  <sheetFormatPr defaultColWidth="11.421875" defaultRowHeight="12.75"/>
  <cols>
    <col min="1" max="1" width="28.7109375" style="1" bestFit="1" customWidth="1"/>
    <col min="2" max="2" width="8.140625" style="1" customWidth="1"/>
    <col min="3" max="3" width="8.8515625" style="1" bestFit="1" customWidth="1"/>
    <col min="4" max="4" width="8.00390625" style="1" customWidth="1"/>
    <col min="5" max="5" width="8.140625" style="1" customWidth="1"/>
    <col min="6" max="11" width="8.00390625" style="1" customWidth="1"/>
    <col min="12" max="12" width="10.140625" style="1" bestFit="1" customWidth="1"/>
    <col min="13" max="13" width="7.57421875" style="1" customWidth="1"/>
    <col min="14" max="14" width="9.140625" style="1" customWidth="1"/>
    <col min="15" max="15" width="8.421875" style="1" customWidth="1"/>
    <col min="16" max="16" width="10.140625" style="1" bestFit="1" customWidth="1"/>
    <col min="17" max="25" width="8.00390625" style="1" customWidth="1"/>
    <col min="26" max="26" width="10.140625" style="1" bestFit="1" customWidth="1"/>
    <col min="27" max="27" width="8.00390625" style="1" customWidth="1"/>
    <col min="28" max="29" width="8.8515625" style="1" customWidth="1"/>
    <col min="30" max="30" width="12.28125" style="1" bestFit="1" customWidth="1"/>
    <col min="31" max="31" width="9.7109375" style="1" bestFit="1" customWidth="1"/>
    <col min="32" max="16384" width="11.421875" style="1" customWidth="1"/>
  </cols>
  <sheetData>
    <row r="1" spans="1:30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41"/>
      <c r="O1" s="56" t="s">
        <v>212</v>
      </c>
      <c r="P1" s="41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41"/>
      <c r="AC1" s="56" t="s">
        <v>212</v>
      </c>
      <c r="AD1" s="1"/>
    </row>
    <row r="2" spans="8:30" ht="18" customHeight="1">
      <c r="H2" s="36" t="s">
        <v>426</v>
      </c>
      <c r="I2" s="1"/>
      <c r="U2" s="1"/>
      <c r="V2" s="36" t="s">
        <v>426</v>
      </c>
      <c r="W2" s="36"/>
      <c r="AD2" s="1"/>
    </row>
    <row r="3" spans="7:30" ht="18" customHeight="1">
      <c r="G3" s="36"/>
      <c r="W3" s="36"/>
      <c r="AD3" s="1"/>
    </row>
    <row r="4" spans="1:30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1"/>
      <c r="O4" s="56" t="s">
        <v>209</v>
      </c>
      <c r="P4" s="41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41"/>
      <c r="AC4" s="56" t="s">
        <v>209</v>
      </c>
      <c r="AD4" s="1"/>
    </row>
    <row r="5" spans="3:30" ht="12.75">
      <c r="C5" s="1"/>
      <c r="F5" s="29"/>
      <c r="H5" s="246" t="s">
        <v>502</v>
      </c>
      <c r="U5" s="1"/>
      <c r="V5" s="246" t="s">
        <v>502</v>
      </c>
      <c r="W5" s="30"/>
      <c r="X5" s="29"/>
      <c r="AD5" s="1"/>
    </row>
    <row r="6" spans="2:28" ht="13.5" customHeight="1" thickBot="1"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3"/>
      <c r="P6" s="622"/>
      <c r="Q6" s="622"/>
      <c r="R6" s="623"/>
      <c r="S6" s="623"/>
      <c r="T6" s="623"/>
      <c r="U6" s="623"/>
      <c r="V6" s="623"/>
      <c r="W6" s="623"/>
      <c r="X6" s="623"/>
      <c r="Y6" s="623"/>
      <c r="Z6" s="623"/>
      <c r="AA6" s="623"/>
      <c r="AB6" s="623"/>
    </row>
    <row r="7" spans="1:29" s="65" customFormat="1" ht="13.5" thickBot="1">
      <c r="A7" s="1054" t="s">
        <v>221</v>
      </c>
      <c r="B7" s="1057">
        <v>41275</v>
      </c>
      <c r="C7" s="1058"/>
      <c r="D7" s="1057">
        <v>41306</v>
      </c>
      <c r="E7" s="1058"/>
      <c r="F7" s="1057">
        <v>41334</v>
      </c>
      <c r="G7" s="1058"/>
      <c r="H7" s="1057">
        <v>41365</v>
      </c>
      <c r="I7" s="1058"/>
      <c r="J7" s="1057">
        <v>41395</v>
      </c>
      <c r="K7" s="1058"/>
      <c r="L7" s="1057">
        <v>41426</v>
      </c>
      <c r="M7" s="1058"/>
      <c r="N7" s="1050" t="s">
        <v>508</v>
      </c>
      <c r="O7" s="1051"/>
      <c r="P7" s="1057">
        <v>41456</v>
      </c>
      <c r="Q7" s="1058"/>
      <c r="R7" s="1057">
        <v>41487</v>
      </c>
      <c r="S7" s="1058"/>
      <c r="T7" s="1057">
        <v>41518</v>
      </c>
      <c r="U7" s="1058"/>
      <c r="V7" s="1057">
        <v>41548</v>
      </c>
      <c r="W7" s="1058"/>
      <c r="X7" s="1057">
        <v>41579</v>
      </c>
      <c r="Y7" s="1058"/>
      <c r="Z7" s="1057">
        <v>41609</v>
      </c>
      <c r="AA7" s="1058"/>
      <c r="AB7" s="1050" t="s">
        <v>227</v>
      </c>
      <c r="AC7" s="1051"/>
    </row>
    <row r="8" spans="1:29" s="65" customFormat="1" ht="12.75">
      <c r="A8" s="1055"/>
      <c r="B8" s="74" t="s">
        <v>226</v>
      </c>
      <c r="C8" s="73" t="s">
        <v>169</v>
      </c>
      <c r="D8" s="74" t="s">
        <v>226</v>
      </c>
      <c r="E8" s="73" t="s">
        <v>169</v>
      </c>
      <c r="F8" s="72" t="s">
        <v>226</v>
      </c>
      <c r="G8" s="71" t="s">
        <v>169</v>
      </c>
      <c r="H8" s="72" t="s">
        <v>226</v>
      </c>
      <c r="I8" s="71" t="s">
        <v>169</v>
      </c>
      <c r="J8" s="72" t="s">
        <v>226</v>
      </c>
      <c r="K8" s="71" t="s">
        <v>169</v>
      </c>
      <c r="L8" s="72" t="s">
        <v>226</v>
      </c>
      <c r="M8" s="71" t="s">
        <v>169</v>
      </c>
      <c r="N8" s="72" t="s">
        <v>226</v>
      </c>
      <c r="O8" s="71" t="s">
        <v>169</v>
      </c>
      <c r="P8" s="72" t="s">
        <v>226</v>
      </c>
      <c r="Q8" s="71" t="s">
        <v>169</v>
      </c>
      <c r="R8" s="72" t="s">
        <v>226</v>
      </c>
      <c r="S8" s="71" t="s">
        <v>169</v>
      </c>
      <c r="T8" s="72" t="s">
        <v>226</v>
      </c>
      <c r="U8" s="71" t="s">
        <v>169</v>
      </c>
      <c r="V8" s="72" t="s">
        <v>226</v>
      </c>
      <c r="W8" s="71" t="s">
        <v>169</v>
      </c>
      <c r="X8" s="72" t="s">
        <v>226</v>
      </c>
      <c r="Y8" s="71" t="s">
        <v>169</v>
      </c>
      <c r="Z8" s="72" t="s">
        <v>226</v>
      </c>
      <c r="AA8" s="71" t="s">
        <v>169</v>
      </c>
      <c r="AB8" s="72" t="s">
        <v>226</v>
      </c>
      <c r="AC8" s="71" t="s">
        <v>169</v>
      </c>
    </row>
    <row r="9" spans="1:29" s="65" customFormat="1" ht="13.5" thickBot="1">
      <c r="A9" s="1056"/>
      <c r="B9" s="69" t="s">
        <v>1</v>
      </c>
      <c r="C9" s="68" t="s">
        <v>230</v>
      </c>
      <c r="D9" s="69" t="s">
        <v>1</v>
      </c>
      <c r="E9" s="68" t="s">
        <v>230</v>
      </c>
      <c r="F9" s="67" t="s">
        <v>1</v>
      </c>
      <c r="G9" s="66" t="s">
        <v>230</v>
      </c>
      <c r="H9" s="67" t="s">
        <v>1</v>
      </c>
      <c r="I9" s="66" t="s">
        <v>230</v>
      </c>
      <c r="J9" s="67" t="s">
        <v>1</v>
      </c>
      <c r="K9" s="66" t="s">
        <v>230</v>
      </c>
      <c r="L9" s="67" t="s">
        <v>1</v>
      </c>
      <c r="M9" s="66" t="s">
        <v>230</v>
      </c>
      <c r="N9" s="67" t="s">
        <v>1</v>
      </c>
      <c r="O9" s="66" t="s">
        <v>230</v>
      </c>
      <c r="P9" s="67" t="s">
        <v>1</v>
      </c>
      <c r="Q9" s="66" t="s">
        <v>230</v>
      </c>
      <c r="R9" s="67" t="s">
        <v>1</v>
      </c>
      <c r="S9" s="66" t="s">
        <v>230</v>
      </c>
      <c r="T9" s="67" t="s">
        <v>1</v>
      </c>
      <c r="U9" s="66" t="s">
        <v>230</v>
      </c>
      <c r="V9" s="67" t="s">
        <v>1</v>
      </c>
      <c r="W9" s="66" t="s">
        <v>230</v>
      </c>
      <c r="X9" s="67" t="s">
        <v>1</v>
      </c>
      <c r="Y9" s="66" t="s">
        <v>230</v>
      </c>
      <c r="Z9" s="67" t="s">
        <v>1</v>
      </c>
      <c r="AA9" s="66" t="s">
        <v>230</v>
      </c>
      <c r="AB9" s="67" t="s">
        <v>1</v>
      </c>
      <c r="AC9" s="66" t="s">
        <v>230</v>
      </c>
    </row>
    <row r="10" ht="13.5" thickBot="1">
      <c r="AD10" s="65"/>
    </row>
    <row r="11" spans="1:30" s="52" customFormat="1" ht="24" customHeight="1" thickBot="1">
      <c r="A11" s="235"/>
      <c r="B11" s="54"/>
      <c r="C11" s="54"/>
      <c r="D11" s="54"/>
      <c r="E11" s="54"/>
      <c r="F11" s="54"/>
      <c r="G11" s="244" t="s">
        <v>257</v>
      </c>
      <c r="H11" s="54"/>
      <c r="I11" s="100"/>
      <c r="J11" s="54"/>
      <c r="K11" s="54"/>
      <c r="L11" s="54"/>
      <c r="M11" s="54"/>
      <c r="N11" s="54"/>
      <c r="O11" s="62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62"/>
      <c r="AD11" s="65"/>
    </row>
    <row r="12" spans="1:30" ht="12.75">
      <c r="A12" s="236" t="s">
        <v>246</v>
      </c>
      <c r="B12" s="914">
        <v>661712.52</v>
      </c>
      <c r="C12" s="915">
        <v>121392.48</v>
      </c>
      <c r="D12" s="914">
        <v>670254.05</v>
      </c>
      <c r="E12" s="915">
        <v>110031.87</v>
      </c>
      <c r="F12" s="914">
        <v>679997.02</v>
      </c>
      <c r="G12" s="915">
        <v>122436.72</v>
      </c>
      <c r="H12" s="914">
        <v>689205.87</v>
      </c>
      <c r="I12" s="915">
        <v>118958.83</v>
      </c>
      <c r="J12" s="914">
        <v>700016.58</v>
      </c>
      <c r="K12" s="915">
        <v>123663.15</v>
      </c>
      <c r="L12" s="914">
        <v>713896.67</v>
      </c>
      <c r="M12" s="915">
        <v>120873.44</v>
      </c>
      <c r="N12" s="384">
        <v>4115082.71</v>
      </c>
      <c r="O12" s="385">
        <v>717356.49</v>
      </c>
      <c r="P12" s="914">
        <v>728978.2</v>
      </c>
      <c r="Q12" s="915">
        <v>126303.02</v>
      </c>
      <c r="R12" s="914">
        <v>746728.72</v>
      </c>
      <c r="S12" s="915">
        <v>128109.91</v>
      </c>
      <c r="T12" s="914">
        <v>768883.8</v>
      </c>
      <c r="U12" s="915">
        <v>126391.72</v>
      </c>
      <c r="V12" s="914">
        <v>782363.46</v>
      </c>
      <c r="W12" s="915">
        <v>131565.62</v>
      </c>
      <c r="X12" s="914">
        <v>806920.9112873271</v>
      </c>
      <c r="Y12" s="915">
        <v>129991.61</v>
      </c>
      <c r="Z12" s="914">
        <v>857503.37</v>
      </c>
      <c r="AA12" s="915">
        <v>141288.51</v>
      </c>
      <c r="AB12" s="384">
        <v>8806461.171287328</v>
      </c>
      <c r="AC12" s="385">
        <v>1501006.88</v>
      </c>
      <c r="AD12" s="65"/>
    </row>
    <row r="13" spans="1:31" ht="12.75">
      <c r="A13" s="237" t="s">
        <v>1</v>
      </c>
      <c r="B13" s="330">
        <v>71396.98</v>
      </c>
      <c r="C13" s="331">
        <v>13097.9</v>
      </c>
      <c r="D13" s="330">
        <v>72318.56</v>
      </c>
      <c r="E13" s="331">
        <v>11872.16</v>
      </c>
      <c r="F13" s="330">
        <v>73369.83</v>
      </c>
      <c r="G13" s="331">
        <v>13210.57</v>
      </c>
      <c r="H13" s="330">
        <v>74363.41</v>
      </c>
      <c r="I13" s="331">
        <v>12835.33</v>
      </c>
      <c r="J13" s="330">
        <v>75529.89</v>
      </c>
      <c r="K13" s="331">
        <v>13342.91</v>
      </c>
      <c r="L13" s="330">
        <v>77027.47</v>
      </c>
      <c r="M13" s="331">
        <v>13041.93</v>
      </c>
      <c r="N13" s="333">
        <v>444006.14</v>
      </c>
      <c r="O13" s="334">
        <v>77400.8</v>
      </c>
      <c r="P13" s="330">
        <v>78654.77</v>
      </c>
      <c r="Q13" s="331">
        <v>13627.74</v>
      </c>
      <c r="R13" s="330">
        <v>80569.96</v>
      </c>
      <c r="S13" s="331">
        <v>13822.73</v>
      </c>
      <c r="T13" s="330">
        <v>82960.47</v>
      </c>
      <c r="U13" s="331">
        <v>13637.32</v>
      </c>
      <c r="V13" s="330">
        <v>84414.85</v>
      </c>
      <c r="W13" s="331">
        <v>14195.6</v>
      </c>
      <c r="X13" s="330">
        <v>87064.58246918001</v>
      </c>
      <c r="Y13" s="331">
        <v>14025.75</v>
      </c>
      <c r="Z13" s="330">
        <v>92522.25</v>
      </c>
      <c r="AA13" s="331">
        <v>15244.66</v>
      </c>
      <c r="AB13" s="333">
        <v>950193.0224691799</v>
      </c>
      <c r="AC13" s="334">
        <v>161954.6</v>
      </c>
      <c r="AD13" s="765"/>
      <c r="AE13" s="25"/>
    </row>
    <row r="14" spans="1:30" ht="12.75">
      <c r="A14" s="238" t="s">
        <v>36</v>
      </c>
      <c r="B14" s="337">
        <v>43211.4</v>
      </c>
      <c r="C14" s="341">
        <v>7927.2</v>
      </c>
      <c r="D14" s="337">
        <v>43769.19</v>
      </c>
      <c r="E14" s="341">
        <v>7185.33</v>
      </c>
      <c r="F14" s="337">
        <v>44405.42</v>
      </c>
      <c r="G14" s="341">
        <v>7995.43</v>
      </c>
      <c r="H14" s="337">
        <v>45006.79</v>
      </c>
      <c r="I14" s="341">
        <v>7768.31</v>
      </c>
      <c r="J14" s="337">
        <v>45712.75</v>
      </c>
      <c r="K14" s="341">
        <v>8075.52</v>
      </c>
      <c r="L14" s="337">
        <v>46619.16</v>
      </c>
      <c r="M14" s="341">
        <v>7893.31</v>
      </c>
      <c r="N14" s="339">
        <v>268724.71</v>
      </c>
      <c r="O14" s="340">
        <v>46845.1</v>
      </c>
      <c r="P14" s="337">
        <v>47604.01</v>
      </c>
      <c r="Q14" s="341">
        <v>8247.89</v>
      </c>
      <c r="R14" s="337">
        <v>48763.17</v>
      </c>
      <c r="S14" s="341">
        <v>8365.87</v>
      </c>
      <c r="T14" s="337">
        <v>50209.94</v>
      </c>
      <c r="U14" s="341">
        <v>8253.67</v>
      </c>
      <c r="V14" s="337">
        <v>51090.2</v>
      </c>
      <c r="W14" s="341">
        <v>8591.52</v>
      </c>
      <c r="X14" s="337">
        <v>52693.850000001</v>
      </c>
      <c r="Y14" s="341">
        <v>8488.77</v>
      </c>
      <c r="Z14" s="337">
        <v>55997.02</v>
      </c>
      <c r="AA14" s="341">
        <v>9226.49</v>
      </c>
      <c r="AB14" s="339">
        <v>575082.9000000011</v>
      </c>
      <c r="AC14" s="340">
        <v>98019.31</v>
      </c>
      <c r="AD14" s="65"/>
    </row>
    <row r="15" spans="1:30" ht="12.75">
      <c r="A15" s="238" t="s">
        <v>37</v>
      </c>
      <c r="B15" s="337">
        <v>67981.57</v>
      </c>
      <c r="C15" s="341">
        <v>12471.35</v>
      </c>
      <c r="D15" s="337">
        <v>68859.05</v>
      </c>
      <c r="E15" s="341">
        <v>11304.22</v>
      </c>
      <c r="F15" s="337">
        <v>69860.04</v>
      </c>
      <c r="G15" s="341">
        <v>12578.64</v>
      </c>
      <c r="H15" s="337">
        <v>70806.08</v>
      </c>
      <c r="I15" s="341">
        <v>12221.33</v>
      </c>
      <c r="J15" s="337">
        <v>71916.77</v>
      </c>
      <c r="K15" s="341">
        <v>12704.65</v>
      </c>
      <c r="L15" s="337">
        <v>73342.72</v>
      </c>
      <c r="M15" s="341">
        <v>12418.02</v>
      </c>
      <c r="N15" s="339">
        <v>422766.23</v>
      </c>
      <c r="O15" s="340">
        <v>73698.21</v>
      </c>
      <c r="P15" s="337">
        <v>74892.16</v>
      </c>
      <c r="Q15" s="341">
        <v>12975.85</v>
      </c>
      <c r="R15" s="337">
        <v>76715.73</v>
      </c>
      <c r="S15" s="341">
        <v>13161.45</v>
      </c>
      <c r="T15" s="337">
        <v>78991.89</v>
      </c>
      <c r="U15" s="341">
        <v>12984.95</v>
      </c>
      <c r="V15" s="337">
        <v>80376.7</v>
      </c>
      <c r="W15" s="341">
        <v>13516.48</v>
      </c>
      <c r="X15" s="337">
        <v>82899.67264321001</v>
      </c>
      <c r="Y15" s="341">
        <v>13354.77</v>
      </c>
      <c r="Z15" s="337">
        <v>88096.26</v>
      </c>
      <c r="AA15" s="341">
        <v>14515.36</v>
      </c>
      <c r="AB15" s="339">
        <v>904738.64264321</v>
      </c>
      <c r="AC15" s="340">
        <v>154207.07</v>
      </c>
      <c r="AD15" s="65"/>
    </row>
    <row r="16" spans="1:30" ht="12.75">
      <c r="A16" s="238" t="s">
        <v>19</v>
      </c>
      <c r="B16" s="337">
        <v>145677.84</v>
      </c>
      <c r="C16" s="341">
        <v>26724.91</v>
      </c>
      <c r="D16" s="337">
        <v>147558.26</v>
      </c>
      <c r="E16" s="341">
        <v>24223.82</v>
      </c>
      <c r="F16" s="337">
        <v>149703.23</v>
      </c>
      <c r="G16" s="341">
        <v>26954.79</v>
      </c>
      <c r="H16" s="337">
        <v>151730.56</v>
      </c>
      <c r="I16" s="341">
        <v>26189.12</v>
      </c>
      <c r="J16" s="337">
        <v>154110.58</v>
      </c>
      <c r="K16" s="341">
        <v>27224.8</v>
      </c>
      <c r="L16" s="337">
        <v>157166.3</v>
      </c>
      <c r="M16" s="341">
        <v>26610.63</v>
      </c>
      <c r="N16" s="339">
        <v>905946.77</v>
      </c>
      <c r="O16" s="340">
        <v>157928.07</v>
      </c>
      <c r="P16" s="337">
        <v>160486.56</v>
      </c>
      <c r="Q16" s="341">
        <v>27805.95</v>
      </c>
      <c r="R16" s="337">
        <v>164394.36</v>
      </c>
      <c r="S16" s="341">
        <v>28203.78</v>
      </c>
      <c r="T16" s="337">
        <v>169271.89</v>
      </c>
      <c r="U16" s="341">
        <v>27825.51</v>
      </c>
      <c r="V16" s="337">
        <v>172239.45</v>
      </c>
      <c r="W16" s="341">
        <v>28964.55</v>
      </c>
      <c r="X16" s="337">
        <v>177645.87066073998</v>
      </c>
      <c r="Y16" s="341">
        <v>28618.02</v>
      </c>
      <c r="Z16" s="337">
        <v>188781.73</v>
      </c>
      <c r="AA16" s="341">
        <v>31105.03</v>
      </c>
      <c r="AB16" s="339">
        <v>1938766.63066074</v>
      </c>
      <c r="AC16" s="340">
        <v>330450.91</v>
      </c>
      <c r="AD16" s="65"/>
    </row>
    <row r="17" spans="1:30" ht="12.75">
      <c r="A17" s="238" t="s">
        <v>15</v>
      </c>
      <c r="B17" s="337">
        <v>14235.26</v>
      </c>
      <c r="C17" s="341">
        <v>2611.48</v>
      </c>
      <c r="D17" s="337">
        <v>14419.02</v>
      </c>
      <c r="E17" s="341">
        <v>2367.07</v>
      </c>
      <c r="F17" s="337">
        <v>14628.61</v>
      </c>
      <c r="G17" s="341">
        <v>2633.96</v>
      </c>
      <c r="H17" s="337">
        <v>14826.72</v>
      </c>
      <c r="I17" s="341">
        <v>2559.12</v>
      </c>
      <c r="J17" s="337">
        <v>15059.29</v>
      </c>
      <c r="K17" s="341">
        <v>2660.32</v>
      </c>
      <c r="L17" s="337">
        <v>15357.9</v>
      </c>
      <c r="M17" s="341">
        <v>2600.31</v>
      </c>
      <c r="N17" s="339">
        <v>88526.8</v>
      </c>
      <c r="O17" s="340">
        <v>15432.26</v>
      </c>
      <c r="P17" s="337">
        <v>15682.33</v>
      </c>
      <c r="Q17" s="341">
        <v>2717.13</v>
      </c>
      <c r="R17" s="337">
        <v>16064.19</v>
      </c>
      <c r="S17" s="341">
        <v>2755.99</v>
      </c>
      <c r="T17" s="337">
        <v>16540.81</v>
      </c>
      <c r="U17" s="341">
        <v>2719.02</v>
      </c>
      <c r="V17" s="337">
        <v>16830.8</v>
      </c>
      <c r="W17" s="341">
        <v>2830.35</v>
      </c>
      <c r="X17" s="337">
        <v>17359.085599866</v>
      </c>
      <c r="Y17" s="341">
        <v>2796.46</v>
      </c>
      <c r="Z17" s="337">
        <v>18447.27</v>
      </c>
      <c r="AA17" s="341">
        <v>3039.54</v>
      </c>
      <c r="AB17" s="339">
        <v>189451.28559986598</v>
      </c>
      <c r="AC17" s="340">
        <v>32290.75</v>
      </c>
      <c r="AD17" s="65"/>
    </row>
    <row r="18" spans="1:29" ht="12.75">
      <c r="A18" s="238" t="s">
        <v>14</v>
      </c>
      <c r="B18" s="337">
        <v>9240.37</v>
      </c>
      <c r="C18" s="341">
        <v>1695.14</v>
      </c>
      <c r="D18" s="337">
        <v>9359.6</v>
      </c>
      <c r="E18" s="341">
        <v>1536.53</v>
      </c>
      <c r="F18" s="337">
        <v>9495.7</v>
      </c>
      <c r="G18" s="341">
        <v>1709.73</v>
      </c>
      <c r="H18" s="337">
        <v>9624.25</v>
      </c>
      <c r="I18" s="341">
        <v>1661.16</v>
      </c>
      <c r="J18" s="337">
        <v>9775.26</v>
      </c>
      <c r="K18" s="341">
        <v>1726.86</v>
      </c>
      <c r="L18" s="337">
        <v>9969.04</v>
      </c>
      <c r="M18" s="341">
        <v>1687.93</v>
      </c>
      <c r="N18" s="339">
        <v>57464.22</v>
      </c>
      <c r="O18" s="340">
        <v>10017.35</v>
      </c>
      <c r="P18" s="337">
        <v>10179.69</v>
      </c>
      <c r="Q18" s="341">
        <v>1763.73</v>
      </c>
      <c r="R18" s="337">
        <v>10427.52</v>
      </c>
      <c r="S18" s="341">
        <v>1788.95</v>
      </c>
      <c r="T18" s="337">
        <v>10736.95</v>
      </c>
      <c r="U18" s="341">
        <v>1765</v>
      </c>
      <c r="V18" s="337">
        <v>10925.13</v>
      </c>
      <c r="W18" s="341">
        <v>1837.21</v>
      </c>
      <c r="X18" s="337">
        <v>11268.11</v>
      </c>
      <c r="Y18" s="341">
        <v>1815.25</v>
      </c>
      <c r="Z18" s="337">
        <v>11974.4</v>
      </c>
      <c r="AA18" s="341">
        <v>1972.99</v>
      </c>
      <c r="AB18" s="339">
        <v>122976.02</v>
      </c>
      <c r="AC18" s="340">
        <v>20960.48</v>
      </c>
    </row>
    <row r="19" spans="1:29" ht="12.75">
      <c r="A19" s="238" t="s">
        <v>13</v>
      </c>
      <c r="B19" s="337">
        <v>34277.68</v>
      </c>
      <c r="C19" s="341">
        <v>6288.33</v>
      </c>
      <c r="D19" s="337">
        <v>34720.2</v>
      </c>
      <c r="E19" s="341">
        <v>5699.82</v>
      </c>
      <c r="F19" s="337">
        <v>35224.84</v>
      </c>
      <c r="G19" s="341">
        <v>6342.41</v>
      </c>
      <c r="H19" s="337">
        <v>35701.93</v>
      </c>
      <c r="I19" s="341">
        <v>6162.25</v>
      </c>
      <c r="J19" s="337">
        <v>36261.88</v>
      </c>
      <c r="K19" s="341">
        <v>6405.93</v>
      </c>
      <c r="L19" s="337">
        <v>36980.96</v>
      </c>
      <c r="M19" s="341">
        <v>6261.43</v>
      </c>
      <c r="N19" s="339">
        <v>213167.49</v>
      </c>
      <c r="O19" s="340">
        <v>37160.17</v>
      </c>
      <c r="P19" s="337">
        <v>37762.14</v>
      </c>
      <c r="Q19" s="341">
        <v>6542.66</v>
      </c>
      <c r="R19" s="337">
        <v>38681.71</v>
      </c>
      <c r="S19" s="341">
        <v>6636.29</v>
      </c>
      <c r="T19" s="337">
        <v>39829.31</v>
      </c>
      <c r="U19" s="341">
        <v>6547.26</v>
      </c>
      <c r="V19" s="337">
        <v>40527.64</v>
      </c>
      <c r="W19" s="341">
        <v>6815.28</v>
      </c>
      <c r="X19" s="337">
        <v>41799.687999999005</v>
      </c>
      <c r="Y19" s="341">
        <v>6733.73</v>
      </c>
      <c r="Z19" s="337">
        <v>44420.01</v>
      </c>
      <c r="AA19" s="341">
        <v>7318.97</v>
      </c>
      <c r="AB19" s="339">
        <v>456187.9879999991</v>
      </c>
      <c r="AC19" s="340">
        <v>77754.36</v>
      </c>
    </row>
    <row r="20" spans="1:29" ht="12.75">
      <c r="A20" s="238" t="s">
        <v>208</v>
      </c>
      <c r="B20" s="337">
        <v>31977.12</v>
      </c>
      <c r="C20" s="341">
        <v>5866.26</v>
      </c>
      <c r="D20" s="337">
        <v>32389.89</v>
      </c>
      <c r="E20" s="341">
        <v>5317.24</v>
      </c>
      <c r="F20" s="337">
        <v>32860.71</v>
      </c>
      <c r="G20" s="341">
        <v>5916.72</v>
      </c>
      <c r="H20" s="337">
        <v>33305.73</v>
      </c>
      <c r="I20" s="341">
        <v>5748.67</v>
      </c>
      <c r="J20" s="337">
        <v>33828.15</v>
      </c>
      <c r="K20" s="341">
        <v>5976</v>
      </c>
      <c r="L20" s="337">
        <v>34498.91</v>
      </c>
      <c r="M20" s="341">
        <v>5841.16</v>
      </c>
      <c r="N20" s="339">
        <v>198860.51</v>
      </c>
      <c r="O20" s="340">
        <v>34666.05</v>
      </c>
      <c r="P20" s="337">
        <v>35227.72</v>
      </c>
      <c r="Q20" s="341">
        <v>6103.57</v>
      </c>
      <c r="R20" s="337">
        <v>36085.51</v>
      </c>
      <c r="S20" s="341">
        <v>6190.87</v>
      </c>
      <c r="T20" s="337">
        <v>37156.15</v>
      </c>
      <c r="U20" s="341">
        <v>6107.87</v>
      </c>
      <c r="V20" s="337">
        <v>37807.56</v>
      </c>
      <c r="W20" s="341">
        <v>6357.87</v>
      </c>
      <c r="X20" s="337">
        <v>38994.280763246</v>
      </c>
      <c r="Y20" s="341">
        <v>6281.79</v>
      </c>
      <c r="Z20" s="337">
        <v>41438.68</v>
      </c>
      <c r="AA20" s="341">
        <v>6827.72</v>
      </c>
      <c r="AB20" s="339">
        <v>425570.410763246</v>
      </c>
      <c r="AC20" s="340">
        <v>72535.74</v>
      </c>
    </row>
    <row r="21" spans="1:29" ht="12.75">
      <c r="A21" s="238" t="s">
        <v>229</v>
      </c>
      <c r="B21" s="337">
        <v>51140.13</v>
      </c>
      <c r="C21" s="341">
        <v>9381.78</v>
      </c>
      <c r="D21" s="337">
        <v>51800.27</v>
      </c>
      <c r="E21" s="341">
        <v>8503.75</v>
      </c>
      <c r="F21" s="337">
        <v>52553.24</v>
      </c>
      <c r="G21" s="341">
        <v>9462.48</v>
      </c>
      <c r="H21" s="337">
        <v>53264.96</v>
      </c>
      <c r="I21" s="341">
        <v>9193.68</v>
      </c>
      <c r="J21" s="337">
        <v>54100.44</v>
      </c>
      <c r="K21" s="341">
        <v>9557.23</v>
      </c>
      <c r="L21" s="337">
        <v>55173.17</v>
      </c>
      <c r="M21" s="341">
        <v>9341.65</v>
      </c>
      <c r="N21" s="339">
        <v>318032.21</v>
      </c>
      <c r="O21" s="340">
        <v>55440.57</v>
      </c>
      <c r="P21" s="337">
        <v>56338.73</v>
      </c>
      <c r="Q21" s="341">
        <v>9761.25</v>
      </c>
      <c r="R21" s="337">
        <v>57710.59</v>
      </c>
      <c r="S21" s="341">
        <v>9900.91</v>
      </c>
      <c r="T21" s="337">
        <v>59422.81</v>
      </c>
      <c r="U21" s="341">
        <v>9768.12</v>
      </c>
      <c r="V21" s="337">
        <v>60464.6</v>
      </c>
      <c r="W21" s="341">
        <v>10167.99</v>
      </c>
      <c r="X21" s="337">
        <v>62362.493338579996</v>
      </c>
      <c r="Y21" s="341">
        <v>10046.34</v>
      </c>
      <c r="Z21" s="337">
        <v>66271.75</v>
      </c>
      <c r="AA21" s="341">
        <v>10919.42</v>
      </c>
      <c r="AB21" s="339">
        <v>680603.18333858</v>
      </c>
      <c r="AC21" s="340">
        <v>116004.6</v>
      </c>
    </row>
    <row r="22" spans="1:29" ht="12.75">
      <c r="A22" s="238" t="s">
        <v>4</v>
      </c>
      <c r="B22" s="337">
        <v>38344.87</v>
      </c>
      <c r="C22" s="341">
        <v>7034.46</v>
      </c>
      <c r="D22" s="337">
        <v>38839.9</v>
      </c>
      <c r="E22" s="341">
        <v>6376.13</v>
      </c>
      <c r="F22" s="337">
        <v>39404.42</v>
      </c>
      <c r="G22" s="341">
        <v>7094.94</v>
      </c>
      <c r="H22" s="337">
        <v>39938.12</v>
      </c>
      <c r="I22" s="341">
        <v>6893.42</v>
      </c>
      <c r="J22" s="337">
        <v>40564.52</v>
      </c>
      <c r="K22" s="341">
        <v>7166.03</v>
      </c>
      <c r="L22" s="337">
        <v>41368.9</v>
      </c>
      <c r="M22" s="341">
        <v>7004.36</v>
      </c>
      <c r="N22" s="339">
        <v>238460.73</v>
      </c>
      <c r="O22" s="340">
        <v>41569.34</v>
      </c>
      <c r="P22" s="337">
        <v>42242.78</v>
      </c>
      <c r="Q22" s="341">
        <v>7319.03</v>
      </c>
      <c r="R22" s="337">
        <v>43271.46</v>
      </c>
      <c r="S22" s="341">
        <v>7423.73</v>
      </c>
      <c r="T22" s="337">
        <v>44555.23</v>
      </c>
      <c r="U22" s="341">
        <v>7324.13</v>
      </c>
      <c r="V22" s="337">
        <v>45336.41</v>
      </c>
      <c r="W22" s="341">
        <v>7623.94</v>
      </c>
      <c r="X22" s="337">
        <v>46759.397812504</v>
      </c>
      <c r="Y22" s="341">
        <v>7532.77</v>
      </c>
      <c r="Z22" s="337">
        <v>49690.63</v>
      </c>
      <c r="AA22" s="341">
        <v>8187.38</v>
      </c>
      <c r="AB22" s="339">
        <v>510316.63781250396</v>
      </c>
      <c r="AC22" s="340">
        <v>86980.32</v>
      </c>
    </row>
    <row r="23" spans="1:29" ht="12.75">
      <c r="A23" s="238" t="s">
        <v>10</v>
      </c>
      <c r="B23" s="337">
        <v>11680.9</v>
      </c>
      <c r="C23" s="341">
        <v>2142.9</v>
      </c>
      <c r="D23" s="337">
        <v>11831.68</v>
      </c>
      <c r="E23" s="341">
        <v>1942.36</v>
      </c>
      <c r="F23" s="337">
        <v>12003.67</v>
      </c>
      <c r="G23" s="341">
        <v>2161.3</v>
      </c>
      <c r="H23" s="337">
        <v>12166.23</v>
      </c>
      <c r="I23" s="341">
        <v>2099.94</v>
      </c>
      <c r="J23" s="337">
        <v>12357.06</v>
      </c>
      <c r="K23" s="341">
        <v>2182.97</v>
      </c>
      <c r="L23" s="337">
        <v>12602.08</v>
      </c>
      <c r="M23" s="341">
        <v>2133.72</v>
      </c>
      <c r="N23" s="339">
        <v>72641.62</v>
      </c>
      <c r="O23" s="340">
        <v>12663.19</v>
      </c>
      <c r="P23" s="337">
        <v>12868.31</v>
      </c>
      <c r="Q23" s="341">
        <v>2229.59</v>
      </c>
      <c r="R23" s="337">
        <v>13181.66</v>
      </c>
      <c r="S23" s="341">
        <v>2261.44</v>
      </c>
      <c r="T23" s="337">
        <v>13572.74</v>
      </c>
      <c r="U23" s="341">
        <v>2231.12</v>
      </c>
      <c r="V23" s="337">
        <v>13810.7</v>
      </c>
      <c r="W23" s="341">
        <v>2322.47</v>
      </c>
      <c r="X23" s="337">
        <v>14244.190000001</v>
      </c>
      <c r="Y23" s="341">
        <v>2294.7</v>
      </c>
      <c r="Z23" s="337">
        <v>15137.04</v>
      </c>
      <c r="AA23" s="341">
        <v>2494.12</v>
      </c>
      <c r="AB23" s="339">
        <v>155456.260000001</v>
      </c>
      <c r="AC23" s="340">
        <v>26496.63</v>
      </c>
    </row>
    <row r="24" spans="1:29" ht="13.5" thickBot="1">
      <c r="A24" s="969" t="s">
        <v>219</v>
      </c>
      <c r="B24" s="438">
        <v>142548.4</v>
      </c>
      <c r="C24" s="727">
        <v>26150.77</v>
      </c>
      <c r="D24" s="438">
        <v>144388.43</v>
      </c>
      <c r="E24" s="727">
        <v>23703.44</v>
      </c>
      <c r="F24" s="438">
        <v>146487.31</v>
      </c>
      <c r="G24" s="727">
        <v>26375.75</v>
      </c>
      <c r="H24" s="438">
        <v>148471.09</v>
      </c>
      <c r="I24" s="727">
        <v>25626.5</v>
      </c>
      <c r="J24" s="438">
        <v>150799.99</v>
      </c>
      <c r="K24" s="727">
        <v>26639.93</v>
      </c>
      <c r="L24" s="438">
        <v>153790.06</v>
      </c>
      <c r="M24" s="727">
        <v>26038.99</v>
      </c>
      <c r="N24" s="970">
        <v>886485.28</v>
      </c>
      <c r="O24" s="971">
        <v>154535.38</v>
      </c>
      <c r="P24" s="438">
        <v>157039</v>
      </c>
      <c r="Q24" s="727">
        <v>27208.63</v>
      </c>
      <c r="R24" s="438">
        <v>160862.86</v>
      </c>
      <c r="S24" s="727">
        <v>27597.9</v>
      </c>
      <c r="T24" s="438">
        <v>165635.61</v>
      </c>
      <c r="U24" s="727">
        <v>27227.75</v>
      </c>
      <c r="V24" s="438">
        <v>168539.42</v>
      </c>
      <c r="W24" s="727">
        <v>28342.36</v>
      </c>
      <c r="X24" s="438">
        <v>173829.69</v>
      </c>
      <c r="Y24" s="727">
        <v>28003.26</v>
      </c>
      <c r="Z24" s="438">
        <v>184726.33</v>
      </c>
      <c r="AA24" s="727">
        <v>30436.83</v>
      </c>
      <c r="AB24" s="970">
        <v>1897118.19</v>
      </c>
      <c r="AC24" s="971">
        <v>323352.11</v>
      </c>
    </row>
    <row r="25" spans="1:29" ht="13.5" thickBot="1">
      <c r="A25" s="968" t="s">
        <v>244</v>
      </c>
      <c r="B25" s="916">
        <v>661712.52</v>
      </c>
      <c r="C25" s="917">
        <v>121392.48</v>
      </c>
      <c r="D25" s="916">
        <v>670254.05</v>
      </c>
      <c r="E25" s="917">
        <v>110031.87</v>
      </c>
      <c r="F25" s="916">
        <v>679997.02</v>
      </c>
      <c r="G25" s="917">
        <v>122436.72</v>
      </c>
      <c r="H25" s="916">
        <v>689205.87</v>
      </c>
      <c r="I25" s="917">
        <v>118958.83</v>
      </c>
      <c r="J25" s="916">
        <v>700016.58</v>
      </c>
      <c r="K25" s="917">
        <v>123663.15</v>
      </c>
      <c r="L25" s="916">
        <v>713896.67</v>
      </c>
      <c r="M25" s="917">
        <v>120873.44</v>
      </c>
      <c r="N25" s="916">
        <v>4115082.71</v>
      </c>
      <c r="O25" s="917">
        <v>717356.49</v>
      </c>
      <c r="P25" s="916">
        <v>728978.2</v>
      </c>
      <c r="Q25" s="917">
        <v>126303.02</v>
      </c>
      <c r="R25" s="916">
        <v>746728.72</v>
      </c>
      <c r="S25" s="917">
        <v>128109.91</v>
      </c>
      <c r="T25" s="916">
        <v>768883.8</v>
      </c>
      <c r="U25" s="917">
        <v>126391.72</v>
      </c>
      <c r="V25" s="916">
        <v>782363.46</v>
      </c>
      <c r="W25" s="917">
        <v>131565.62</v>
      </c>
      <c r="X25" s="916">
        <v>806920.9112873271</v>
      </c>
      <c r="Y25" s="917">
        <v>129991.61</v>
      </c>
      <c r="Z25" s="916">
        <v>857503.37</v>
      </c>
      <c r="AA25" s="917">
        <v>141288.51</v>
      </c>
      <c r="AB25" s="916">
        <v>8806461.171287328</v>
      </c>
      <c r="AC25" s="917">
        <v>1501006.88</v>
      </c>
    </row>
    <row r="26" spans="1:29" ht="12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2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24" customHeight="1" thickBot="1">
      <c r="A28" s="161"/>
      <c r="B28" s="49"/>
      <c r="C28" s="49"/>
      <c r="D28" s="49"/>
      <c r="E28" s="49"/>
      <c r="F28" s="98"/>
      <c r="G28" s="99" t="s">
        <v>204</v>
      </c>
      <c r="H28" s="49"/>
      <c r="I28" s="99"/>
      <c r="J28" s="49"/>
      <c r="K28" s="99"/>
      <c r="L28" s="49"/>
      <c r="M28" s="99"/>
      <c r="N28" s="49"/>
      <c r="O28" s="48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8"/>
    </row>
    <row r="29" spans="1:30" ht="12.75">
      <c r="A29" s="242" t="s">
        <v>101</v>
      </c>
      <c r="B29" s="365">
        <v>0</v>
      </c>
      <c r="C29" s="366">
        <v>0</v>
      </c>
      <c r="D29" s="365">
        <v>0</v>
      </c>
      <c r="E29" s="366">
        <v>0</v>
      </c>
      <c r="F29" s="365">
        <v>0</v>
      </c>
      <c r="G29" s="366">
        <v>0</v>
      </c>
      <c r="H29" s="365">
        <v>0</v>
      </c>
      <c r="I29" s="366">
        <v>0</v>
      </c>
      <c r="J29" s="365">
        <v>0</v>
      </c>
      <c r="K29" s="366">
        <v>0</v>
      </c>
      <c r="L29" s="365">
        <v>0</v>
      </c>
      <c r="M29" s="366">
        <v>0</v>
      </c>
      <c r="N29" s="365">
        <v>0</v>
      </c>
      <c r="O29" s="366">
        <v>0</v>
      </c>
      <c r="P29" s="365">
        <v>0</v>
      </c>
      <c r="Q29" s="366">
        <v>0</v>
      </c>
      <c r="R29" s="365">
        <v>0</v>
      </c>
      <c r="S29" s="366">
        <v>0</v>
      </c>
      <c r="T29" s="365">
        <v>0</v>
      </c>
      <c r="U29" s="366">
        <v>0</v>
      </c>
      <c r="V29" s="365">
        <v>0</v>
      </c>
      <c r="W29" s="366">
        <v>0</v>
      </c>
      <c r="X29" s="365">
        <v>0</v>
      </c>
      <c r="Y29" s="366">
        <v>0</v>
      </c>
      <c r="Z29" s="365">
        <v>0</v>
      </c>
      <c r="AA29" s="366">
        <v>0</v>
      </c>
      <c r="AB29" s="365">
        <v>0</v>
      </c>
      <c r="AC29" s="366">
        <v>0</v>
      </c>
      <c r="AD29" s="1"/>
    </row>
    <row r="30" spans="1:30" ht="12.75">
      <c r="A30" s="243" t="s">
        <v>1</v>
      </c>
      <c r="B30" s="422">
        <v>0</v>
      </c>
      <c r="C30" s="624">
        <v>0</v>
      </c>
      <c r="D30" s="422">
        <v>0</v>
      </c>
      <c r="E30" s="624">
        <v>0</v>
      </c>
      <c r="F30" s="422">
        <v>0</v>
      </c>
      <c r="G30" s="624">
        <v>0</v>
      </c>
      <c r="H30" s="422">
        <v>0</v>
      </c>
      <c r="I30" s="624">
        <v>0</v>
      </c>
      <c r="J30" s="422">
        <v>0</v>
      </c>
      <c r="K30" s="624">
        <v>0</v>
      </c>
      <c r="L30" s="422">
        <v>0</v>
      </c>
      <c r="M30" s="624">
        <v>0</v>
      </c>
      <c r="N30" s="361">
        <v>0</v>
      </c>
      <c r="O30" s="862">
        <v>0</v>
      </c>
      <c r="P30" s="422">
        <v>0</v>
      </c>
      <c r="Q30" s="624">
        <v>0</v>
      </c>
      <c r="R30" s="422">
        <v>0</v>
      </c>
      <c r="S30" s="624">
        <v>0</v>
      </c>
      <c r="T30" s="422">
        <v>0</v>
      </c>
      <c r="U30" s="624">
        <v>0</v>
      </c>
      <c r="V30" s="422">
        <v>0</v>
      </c>
      <c r="W30" s="624">
        <v>0</v>
      </c>
      <c r="X30" s="422">
        <v>0</v>
      </c>
      <c r="Y30" s="624">
        <v>0</v>
      </c>
      <c r="Z30" s="422">
        <v>0</v>
      </c>
      <c r="AA30" s="624">
        <v>0</v>
      </c>
      <c r="AB30" s="361">
        <v>0</v>
      </c>
      <c r="AC30" s="362">
        <v>0</v>
      </c>
      <c r="AD30" s="1"/>
    </row>
    <row r="31" spans="1:30" ht="12.75">
      <c r="A31" s="160" t="s">
        <v>249</v>
      </c>
      <c r="B31" s="373">
        <v>1323948.08</v>
      </c>
      <c r="C31" s="374">
        <v>260304.63</v>
      </c>
      <c r="D31" s="373">
        <v>1337187.57</v>
      </c>
      <c r="E31" s="374">
        <v>247065.15</v>
      </c>
      <c r="F31" s="373">
        <v>1350559.45</v>
      </c>
      <c r="G31" s="374">
        <v>233693.28</v>
      </c>
      <c r="H31" s="373">
        <v>1364065.04</v>
      </c>
      <c r="I31" s="374">
        <v>220187.68</v>
      </c>
      <c r="J31" s="373">
        <v>1377705.71</v>
      </c>
      <c r="K31" s="374">
        <v>206547.04</v>
      </c>
      <c r="L31" s="373">
        <v>1391482.75</v>
      </c>
      <c r="M31" s="374">
        <v>192769.99</v>
      </c>
      <c r="N31" s="373">
        <v>8144948.6</v>
      </c>
      <c r="O31" s="374">
        <v>1360567.77</v>
      </c>
      <c r="P31" s="859">
        <v>1405397.56</v>
      </c>
      <c r="Q31" s="860">
        <v>178855.14</v>
      </c>
      <c r="R31" s="859">
        <v>1419451.54</v>
      </c>
      <c r="S31" s="860">
        <v>164801.15</v>
      </c>
      <c r="T31" s="859">
        <v>1433646.08</v>
      </c>
      <c r="U31" s="860">
        <v>150606.64</v>
      </c>
      <c r="V31" s="859">
        <v>1447982.56</v>
      </c>
      <c r="W31" s="860">
        <v>136270.2</v>
      </c>
      <c r="X31" s="859">
        <v>1462462.38</v>
      </c>
      <c r="Y31" s="860">
        <v>121790.36</v>
      </c>
      <c r="Z31" s="859">
        <v>1477086.98</v>
      </c>
      <c r="AA31" s="860">
        <v>107165.75</v>
      </c>
      <c r="AB31" s="373">
        <v>16790975.7</v>
      </c>
      <c r="AC31" s="374">
        <v>2220057.01</v>
      </c>
      <c r="AD31" s="1"/>
    </row>
    <row r="32" spans="1:31" ht="12.75">
      <c r="A32" s="237" t="s">
        <v>1</v>
      </c>
      <c r="B32" s="337">
        <v>135144.85</v>
      </c>
      <c r="C32" s="341">
        <v>26508.32</v>
      </c>
      <c r="D32" s="337">
        <v>136496.3</v>
      </c>
      <c r="E32" s="341">
        <v>25156.87</v>
      </c>
      <c r="F32" s="337">
        <v>137861.27</v>
      </c>
      <c r="G32" s="341">
        <v>23791.91</v>
      </c>
      <c r="H32" s="337">
        <v>139239.88</v>
      </c>
      <c r="I32" s="341">
        <v>22413.3</v>
      </c>
      <c r="J32" s="337">
        <v>140632.28</v>
      </c>
      <c r="K32" s="341">
        <v>21020.9</v>
      </c>
      <c r="L32" s="337">
        <v>142038.6</v>
      </c>
      <c r="M32" s="341">
        <v>19614.58</v>
      </c>
      <c r="N32" s="333">
        <v>831413.18</v>
      </c>
      <c r="O32" s="334">
        <v>138505.88</v>
      </c>
      <c r="P32" s="337">
        <v>143458.99</v>
      </c>
      <c r="Q32" s="341">
        <v>18194.19</v>
      </c>
      <c r="R32" s="337">
        <v>144893.58</v>
      </c>
      <c r="S32" s="341">
        <v>16759.6</v>
      </c>
      <c r="T32" s="337">
        <v>146342.51</v>
      </c>
      <c r="U32" s="341">
        <v>15310.66</v>
      </c>
      <c r="V32" s="337">
        <v>147805.94</v>
      </c>
      <c r="W32" s="341">
        <v>13847.24</v>
      </c>
      <c r="X32" s="337">
        <v>149284</v>
      </c>
      <c r="Y32" s="341">
        <v>12369.18</v>
      </c>
      <c r="Z32" s="337">
        <v>150776.84</v>
      </c>
      <c r="AA32" s="341">
        <v>10876.34</v>
      </c>
      <c r="AB32" s="333">
        <v>1713975.04</v>
      </c>
      <c r="AC32" s="334">
        <v>225863.09</v>
      </c>
      <c r="AE32" s="531"/>
    </row>
    <row r="33" spans="1:30" ht="12.75">
      <c r="A33" s="238" t="s">
        <v>36</v>
      </c>
      <c r="B33" s="337">
        <v>83487.16</v>
      </c>
      <c r="C33" s="341">
        <v>16375.8</v>
      </c>
      <c r="D33" s="337">
        <v>84322.03</v>
      </c>
      <c r="E33" s="341">
        <v>15540.92</v>
      </c>
      <c r="F33" s="337">
        <v>85165.25</v>
      </c>
      <c r="G33" s="341">
        <v>14697.7</v>
      </c>
      <c r="H33" s="337">
        <v>86016.9</v>
      </c>
      <c r="I33" s="341">
        <v>13846.05</v>
      </c>
      <c r="J33" s="337">
        <v>86877.07</v>
      </c>
      <c r="K33" s="341">
        <v>12985.88</v>
      </c>
      <c r="L33" s="337">
        <v>87745.84</v>
      </c>
      <c r="M33" s="341">
        <v>12117.11</v>
      </c>
      <c r="N33" s="339">
        <v>513614.25</v>
      </c>
      <c r="O33" s="340">
        <v>85563.46</v>
      </c>
      <c r="P33" s="337">
        <v>88623.3</v>
      </c>
      <c r="Q33" s="341">
        <v>11239.65</v>
      </c>
      <c r="R33" s="337">
        <v>89509.53</v>
      </c>
      <c r="S33" s="341">
        <v>10353.42</v>
      </c>
      <c r="T33" s="337">
        <v>90404.63</v>
      </c>
      <c r="U33" s="341">
        <v>9458.32</v>
      </c>
      <c r="V33" s="337">
        <v>91308.67</v>
      </c>
      <c r="W33" s="341">
        <v>8554.28</v>
      </c>
      <c r="X33" s="337">
        <v>92221.76</v>
      </c>
      <c r="Y33" s="341">
        <v>7641.19</v>
      </c>
      <c r="Z33" s="337">
        <v>93143.98</v>
      </c>
      <c r="AA33" s="341">
        <v>6718.97</v>
      </c>
      <c r="AB33" s="339">
        <v>1058826.12</v>
      </c>
      <c r="AC33" s="340">
        <v>139529.29</v>
      </c>
      <c r="AD33" s="1"/>
    </row>
    <row r="34" spans="1:30" ht="12.75">
      <c r="A34" s="238" t="s">
        <v>37</v>
      </c>
      <c r="B34" s="337">
        <v>32055.96</v>
      </c>
      <c r="C34" s="341">
        <v>6287.7</v>
      </c>
      <c r="D34" s="337">
        <v>32376.52</v>
      </c>
      <c r="E34" s="341">
        <v>5967.14</v>
      </c>
      <c r="F34" s="337">
        <v>32700.29</v>
      </c>
      <c r="G34" s="341">
        <v>5643.37</v>
      </c>
      <c r="H34" s="337">
        <v>33027.29</v>
      </c>
      <c r="I34" s="341">
        <v>5316.37</v>
      </c>
      <c r="J34" s="337">
        <v>33357.57</v>
      </c>
      <c r="K34" s="341">
        <v>4986.1</v>
      </c>
      <c r="L34" s="337">
        <v>33691.14</v>
      </c>
      <c r="M34" s="341">
        <v>4652.52</v>
      </c>
      <c r="N34" s="339">
        <v>197208.77</v>
      </c>
      <c r="O34" s="340">
        <v>32853.2</v>
      </c>
      <c r="P34" s="337">
        <v>34028.05</v>
      </c>
      <c r="Q34" s="341">
        <v>4315.61</v>
      </c>
      <c r="R34" s="337">
        <v>34368.33</v>
      </c>
      <c r="S34" s="341">
        <v>3975.33</v>
      </c>
      <c r="T34" s="337">
        <v>34712.02</v>
      </c>
      <c r="U34" s="341">
        <v>3631.64</v>
      </c>
      <c r="V34" s="337">
        <v>35059.14</v>
      </c>
      <c r="W34" s="341">
        <v>3284.52</v>
      </c>
      <c r="X34" s="337">
        <v>35409.73</v>
      </c>
      <c r="Y34" s="341">
        <v>2933.93</v>
      </c>
      <c r="Z34" s="337">
        <v>35763.82</v>
      </c>
      <c r="AA34" s="341">
        <v>2579.84</v>
      </c>
      <c r="AB34" s="339">
        <v>406549.86</v>
      </c>
      <c r="AC34" s="340">
        <v>53574.07</v>
      </c>
      <c r="AD34" s="1"/>
    </row>
    <row r="35" spans="1:30" ht="12.75">
      <c r="A35" s="238" t="s">
        <v>250</v>
      </c>
      <c r="B35" s="337">
        <v>159811.82</v>
      </c>
      <c r="C35" s="341">
        <v>31346.68</v>
      </c>
      <c r="D35" s="337">
        <v>161409.93</v>
      </c>
      <c r="E35" s="341">
        <v>29748.57</v>
      </c>
      <c r="F35" s="337">
        <v>163024.03</v>
      </c>
      <c r="G35" s="341">
        <v>28134.47</v>
      </c>
      <c r="H35" s="337">
        <v>164654.27</v>
      </c>
      <c r="I35" s="341">
        <v>26504.23</v>
      </c>
      <c r="J35" s="337">
        <v>166300.82</v>
      </c>
      <c r="K35" s="341">
        <v>24857.68</v>
      </c>
      <c r="L35" s="337">
        <v>167963.82</v>
      </c>
      <c r="M35" s="341">
        <v>23194.68</v>
      </c>
      <c r="N35" s="339">
        <v>983164.69</v>
      </c>
      <c r="O35" s="340">
        <v>163786.31</v>
      </c>
      <c r="P35" s="337">
        <v>169643.46</v>
      </c>
      <c r="Q35" s="341">
        <v>21515.04</v>
      </c>
      <c r="R35" s="337">
        <v>171339.9</v>
      </c>
      <c r="S35" s="341">
        <v>19818.6</v>
      </c>
      <c r="T35" s="337">
        <v>173053.3</v>
      </c>
      <c r="U35" s="341">
        <v>18105.2</v>
      </c>
      <c r="V35" s="337">
        <v>174783.83</v>
      </c>
      <c r="W35" s="341">
        <v>16374.67</v>
      </c>
      <c r="X35" s="337">
        <v>176531.67</v>
      </c>
      <c r="Y35" s="341">
        <v>14626.83</v>
      </c>
      <c r="Z35" s="337">
        <v>178296.98</v>
      </c>
      <c r="AA35" s="341">
        <v>12861.52</v>
      </c>
      <c r="AB35" s="339">
        <v>2026813.83</v>
      </c>
      <c r="AC35" s="340">
        <v>267088.17</v>
      </c>
      <c r="AD35" s="1"/>
    </row>
    <row r="36" spans="1:30" ht="12.75">
      <c r="A36" s="238" t="s">
        <v>251</v>
      </c>
      <c r="B36" s="337">
        <v>20534.62</v>
      </c>
      <c r="C36" s="341">
        <v>4027.81</v>
      </c>
      <c r="D36" s="337">
        <v>20739.97</v>
      </c>
      <c r="E36" s="341">
        <v>3822.47</v>
      </c>
      <c r="F36" s="337">
        <v>20947.37</v>
      </c>
      <c r="G36" s="341">
        <v>3615.07</v>
      </c>
      <c r="H36" s="337">
        <v>21156.84</v>
      </c>
      <c r="I36" s="341">
        <v>3405.59</v>
      </c>
      <c r="J36" s="337">
        <v>21368.41</v>
      </c>
      <c r="K36" s="341">
        <v>3194.03</v>
      </c>
      <c r="L36" s="337">
        <v>21582.09</v>
      </c>
      <c r="M36" s="341">
        <v>2980.34</v>
      </c>
      <c r="N36" s="339">
        <v>126329.3</v>
      </c>
      <c r="O36" s="340">
        <v>21045.31</v>
      </c>
      <c r="P36" s="337">
        <v>21797.91</v>
      </c>
      <c r="Q36" s="341">
        <v>2764.52</v>
      </c>
      <c r="R36" s="337">
        <v>22015.89</v>
      </c>
      <c r="S36" s="341">
        <v>2546.54</v>
      </c>
      <c r="T36" s="337">
        <v>22236.05</v>
      </c>
      <c r="U36" s="341">
        <v>2326.38</v>
      </c>
      <c r="V36" s="337">
        <v>22458.41</v>
      </c>
      <c r="W36" s="341">
        <v>2104.02</v>
      </c>
      <c r="X36" s="337">
        <v>22683</v>
      </c>
      <c r="Y36" s="341">
        <v>1879.44</v>
      </c>
      <c r="Z36" s="337">
        <v>22909.83</v>
      </c>
      <c r="AA36" s="341">
        <v>1652.61</v>
      </c>
      <c r="AB36" s="339">
        <v>260430.39</v>
      </c>
      <c r="AC36" s="340">
        <v>34318.82</v>
      </c>
      <c r="AD36" s="1"/>
    </row>
    <row r="37" spans="1:30" ht="12.75">
      <c r="A37" s="238" t="s">
        <v>14</v>
      </c>
      <c r="B37" s="337">
        <v>23364.58</v>
      </c>
      <c r="C37" s="341">
        <v>4582.9</v>
      </c>
      <c r="D37" s="337">
        <v>23598.23</v>
      </c>
      <c r="E37" s="341">
        <v>4349.26</v>
      </c>
      <c r="F37" s="337">
        <v>23834.21</v>
      </c>
      <c r="G37" s="341">
        <v>4113.28</v>
      </c>
      <c r="H37" s="337">
        <v>24072.56</v>
      </c>
      <c r="I37" s="341">
        <v>3874.93</v>
      </c>
      <c r="J37" s="337">
        <v>24313.28</v>
      </c>
      <c r="K37" s="341">
        <v>3634.21</v>
      </c>
      <c r="L37" s="337">
        <v>24556.41</v>
      </c>
      <c r="M37" s="341">
        <v>3391.08</v>
      </c>
      <c r="N37" s="339">
        <v>143739.27</v>
      </c>
      <c r="O37" s="340">
        <v>23945.66</v>
      </c>
      <c r="P37" s="337">
        <v>24801.98</v>
      </c>
      <c r="Q37" s="341">
        <v>3145.51</v>
      </c>
      <c r="R37" s="337">
        <v>25050</v>
      </c>
      <c r="S37" s="341">
        <v>2897.49</v>
      </c>
      <c r="T37" s="337">
        <v>25300.5</v>
      </c>
      <c r="U37" s="341">
        <v>2646.99</v>
      </c>
      <c r="V37" s="337">
        <v>25553.5</v>
      </c>
      <c r="W37" s="341">
        <v>2393.99</v>
      </c>
      <c r="X37" s="337">
        <v>25809.04</v>
      </c>
      <c r="Y37" s="341">
        <v>2138.45</v>
      </c>
      <c r="Z37" s="337">
        <v>26067.13</v>
      </c>
      <c r="AA37" s="341">
        <v>1880.36</v>
      </c>
      <c r="AB37" s="339">
        <v>296321.42</v>
      </c>
      <c r="AC37" s="340">
        <v>39048.45</v>
      </c>
      <c r="AD37" s="1"/>
    </row>
    <row r="38" spans="1:30" s="52" customFormat="1" ht="11.25">
      <c r="A38" s="238" t="s">
        <v>13</v>
      </c>
      <c r="B38" s="337">
        <v>121864.78</v>
      </c>
      <c r="C38" s="341">
        <v>23903.47</v>
      </c>
      <c r="D38" s="337">
        <v>123083.43</v>
      </c>
      <c r="E38" s="341">
        <v>22684.82</v>
      </c>
      <c r="F38" s="337">
        <v>124314.27</v>
      </c>
      <c r="G38" s="341">
        <v>21453.99</v>
      </c>
      <c r="H38" s="337">
        <v>125557.41</v>
      </c>
      <c r="I38" s="341">
        <v>20210.84</v>
      </c>
      <c r="J38" s="337">
        <v>126812.98</v>
      </c>
      <c r="K38" s="341">
        <v>18955.27</v>
      </c>
      <c r="L38" s="337">
        <v>128081.11</v>
      </c>
      <c r="M38" s="341">
        <v>17687.14</v>
      </c>
      <c r="N38" s="339">
        <v>749713.98</v>
      </c>
      <c r="O38" s="340">
        <v>124895.53</v>
      </c>
      <c r="P38" s="337">
        <v>129361.92</v>
      </c>
      <c r="Q38" s="341">
        <v>16406.33</v>
      </c>
      <c r="R38" s="337">
        <v>130655.54</v>
      </c>
      <c r="S38" s="341">
        <v>15112.71</v>
      </c>
      <c r="T38" s="337">
        <v>131962.1</v>
      </c>
      <c r="U38" s="341">
        <v>13806.16</v>
      </c>
      <c r="V38" s="337">
        <v>133281.72</v>
      </c>
      <c r="W38" s="341">
        <v>12486.53</v>
      </c>
      <c r="X38" s="337">
        <v>134614.54</v>
      </c>
      <c r="Y38" s="341">
        <v>11153.72</v>
      </c>
      <c r="Z38" s="337">
        <v>135960.68</v>
      </c>
      <c r="AA38" s="341">
        <v>9807.57</v>
      </c>
      <c r="AB38" s="339">
        <v>1545550.48</v>
      </c>
      <c r="AC38" s="340">
        <v>203668.55</v>
      </c>
      <c r="AD38" s="1"/>
    </row>
    <row r="39" spans="1:30" ht="12.75">
      <c r="A39" s="238" t="s">
        <v>9</v>
      </c>
      <c r="B39" s="337">
        <v>40223.44</v>
      </c>
      <c r="C39" s="341">
        <v>7889.73</v>
      </c>
      <c r="D39" s="337">
        <v>40625.67</v>
      </c>
      <c r="E39" s="341">
        <v>7487.49</v>
      </c>
      <c r="F39" s="337">
        <v>41031.93</v>
      </c>
      <c r="G39" s="341">
        <v>7081.24</v>
      </c>
      <c r="H39" s="337">
        <v>41442.25</v>
      </c>
      <c r="I39" s="341">
        <v>6670.92</v>
      </c>
      <c r="J39" s="337">
        <v>41856.67</v>
      </c>
      <c r="K39" s="341">
        <v>6256.49</v>
      </c>
      <c r="L39" s="337">
        <v>42275.24</v>
      </c>
      <c r="M39" s="341">
        <v>5837.93</v>
      </c>
      <c r="N39" s="339">
        <v>247455.2</v>
      </c>
      <c r="O39" s="340">
        <v>41223.8</v>
      </c>
      <c r="P39" s="337">
        <v>42697.99</v>
      </c>
      <c r="Q39" s="341">
        <v>5415.17</v>
      </c>
      <c r="R39" s="337">
        <v>43124.97</v>
      </c>
      <c r="S39" s="341">
        <v>4988.19</v>
      </c>
      <c r="T39" s="337">
        <v>43556.22</v>
      </c>
      <c r="U39" s="341">
        <v>4556.94</v>
      </c>
      <c r="V39" s="337">
        <v>43991.79</v>
      </c>
      <c r="W39" s="341">
        <v>4121.38</v>
      </c>
      <c r="X39" s="337">
        <v>44431.7</v>
      </c>
      <c r="Y39" s="341">
        <v>3681.46</v>
      </c>
      <c r="Z39" s="337">
        <v>44876.02</v>
      </c>
      <c r="AA39" s="341">
        <v>3237.15</v>
      </c>
      <c r="AB39" s="339">
        <v>510133.89</v>
      </c>
      <c r="AC39" s="340">
        <v>67224.09</v>
      </c>
      <c r="AD39" s="1"/>
    </row>
    <row r="40" spans="1:30" s="52" customFormat="1" ht="11.25">
      <c r="A40" s="238" t="s">
        <v>252</v>
      </c>
      <c r="B40" s="337">
        <v>120670.32</v>
      </c>
      <c r="C40" s="341">
        <v>23669.18</v>
      </c>
      <c r="D40" s="337">
        <v>121877.02</v>
      </c>
      <c r="E40" s="341">
        <v>22462.48</v>
      </c>
      <c r="F40" s="337">
        <v>123095.79</v>
      </c>
      <c r="G40" s="341">
        <v>21243.7</v>
      </c>
      <c r="H40" s="337">
        <v>124326.75</v>
      </c>
      <c r="I40" s="341">
        <v>20012.75</v>
      </c>
      <c r="J40" s="337">
        <v>125570.02</v>
      </c>
      <c r="K40" s="341">
        <v>18769.48</v>
      </c>
      <c r="L40" s="337">
        <v>126825.72</v>
      </c>
      <c r="M40" s="341">
        <v>17513.78</v>
      </c>
      <c r="N40" s="339">
        <v>742365.62</v>
      </c>
      <c r="O40" s="340">
        <v>123671.37</v>
      </c>
      <c r="P40" s="337">
        <v>128093.97</v>
      </c>
      <c r="Q40" s="341">
        <v>16245.52</v>
      </c>
      <c r="R40" s="337">
        <v>129374.91</v>
      </c>
      <c r="S40" s="341">
        <v>14964.58</v>
      </c>
      <c r="T40" s="337">
        <v>130668.66</v>
      </c>
      <c r="U40" s="341">
        <v>13670.83</v>
      </c>
      <c r="V40" s="337">
        <v>131975.35</v>
      </c>
      <c r="W40" s="341">
        <v>12364.15</v>
      </c>
      <c r="X40" s="337">
        <v>133295.1</v>
      </c>
      <c r="Y40" s="341">
        <v>11044.39</v>
      </c>
      <c r="Z40" s="337">
        <v>134628.05</v>
      </c>
      <c r="AA40" s="341">
        <v>9711.44</v>
      </c>
      <c r="AB40" s="339">
        <v>1530401.66</v>
      </c>
      <c r="AC40" s="340">
        <v>201672.28</v>
      </c>
      <c r="AD40" s="1"/>
    </row>
    <row r="41" spans="1:29" ht="12.75">
      <c r="A41" s="238" t="s">
        <v>208</v>
      </c>
      <c r="B41" s="337">
        <v>133231.64</v>
      </c>
      <c r="C41" s="341">
        <v>26133.05</v>
      </c>
      <c r="D41" s="337">
        <v>134563.96</v>
      </c>
      <c r="E41" s="341">
        <v>24800.73</v>
      </c>
      <c r="F41" s="337">
        <v>135909.6</v>
      </c>
      <c r="G41" s="341">
        <v>23455.09</v>
      </c>
      <c r="H41" s="337">
        <v>137268.69</v>
      </c>
      <c r="I41" s="341">
        <v>22096</v>
      </c>
      <c r="J41" s="337">
        <v>138641.38</v>
      </c>
      <c r="K41" s="341">
        <v>20723.31</v>
      </c>
      <c r="L41" s="337">
        <v>140027.8</v>
      </c>
      <c r="M41" s="341">
        <v>19336.9</v>
      </c>
      <c r="N41" s="339">
        <v>819643.07</v>
      </c>
      <c r="O41" s="340">
        <v>136545.08</v>
      </c>
      <c r="P41" s="337">
        <v>141428.07</v>
      </c>
      <c r="Q41" s="341">
        <v>17936.62</v>
      </c>
      <c r="R41" s="337">
        <v>142842.35</v>
      </c>
      <c r="S41" s="341">
        <v>16522.34</v>
      </c>
      <c r="T41" s="337">
        <v>144270.78</v>
      </c>
      <c r="U41" s="341">
        <v>15093.92</v>
      </c>
      <c r="V41" s="337">
        <v>145713.49</v>
      </c>
      <c r="W41" s="341">
        <v>13651.21</v>
      </c>
      <c r="X41" s="337">
        <v>147170.62</v>
      </c>
      <c r="Y41" s="341">
        <v>12194.07</v>
      </c>
      <c r="Z41" s="337">
        <v>148642.33</v>
      </c>
      <c r="AA41" s="341">
        <v>10722.37</v>
      </c>
      <c r="AB41" s="339">
        <v>1689710.71</v>
      </c>
      <c r="AC41" s="340">
        <v>222665.61</v>
      </c>
    </row>
    <row r="42" spans="1:29" ht="12.75">
      <c r="A42" s="238" t="s">
        <v>5</v>
      </c>
      <c r="B42" s="337">
        <v>97876.35</v>
      </c>
      <c r="C42" s="341">
        <v>19198.2</v>
      </c>
      <c r="D42" s="337">
        <v>98855.11</v>
      </c>
      <c r="E42" s="341">
        <v>18219.43</v>
      </c>
      <c r="F42" s="337">
        <v>99843.66</v>
      </c>
      <c r="G42" s="341">
        <v>17230.88</v>
      </c>
      <c r="H42" s="337">
        <v>100842.1</v>
      </c>
      <c r="I42" s="341">
        <v>16232.45</v>
      </c>
      <c r="J42" s="337">
        <v>101850.52</v>
      </c>
      <c r="K42" s="341">
        <v>15224.03</v>
      </c>
      <c r="L42" s="337">
        <v>102869.02</v>
      </c>
      <c r="M42" s="341">
        <v>14205.52</v>
      </c>
      <c r="N42" s="339">
        <v>602136.76</v>
      </c>
      <c r="O42" s="340">
        <v>100310.51</v>
      </c>
      <c r="P42" s="337">
        <v>103897.71</v>
      </c>
      <c r="Q42" s="341">
        <v>13176.83</v>
      </c>
      <c r="R42" s="337">
        <v>104936.69</v>
      </c>
      <c r="S42" s="341">
        <v>12137.85</v>
      </c>
      <c r="T42" s="337">
        <v>105986.06</v>
      </c>
      <c r="U42" s="341">
        <v>11088.49</v>
      </c>
      <c r="V42" s="337">
        <v>107045.92</v>
      </c>
      <c r="W42" s="341">
        <v>10028.63</v>
      </c>
      <c r="X42" s="337">
        <v>108116.38</v>
      </c>
      <c r="Y42" s="341">
        <v>8958.17</v>
      </c>
      <c r="Z42" s="337">
        <v>109197.54</v>
      </c>
      <c r="AA42" s="341">
        <v>7877</v>
      </c>
      <c r="AB42" s="339">
        <v>1241317.06</v>
      </c>
      <c r="AC42" s="340">
        <v>163577.48</v>
      </c>
    </row>
    <row r="43" spans="1:29" ht="12.75">
      <c r="A43" s="238" t="s">
        <v>7</v>
      </c>
      <c r="B43" s="337">
        <v>50624.91</v>
      </c>
      <c r="C43" s="341">
        <v>9929.95</v>
      </c>
      <c r="D43" s="337">
        <v>51131.16</v>
      </c>
      <c r="E43" s="341">
        <v>9423.7</v>
      </c>
      <c r="F43" s="337">
        <v>51642.47</v>
      </c>
      <c r="G43" s="341">
        <v>8912.39</v>
      </c>
      <c r="H43" s="337">
        <v>52158.9</v>
      </c>
      <c r="I43" s="341">
        <v>8395.96</v>
      </c>
      <c r="J43" s="337">
        <v>52680.49</v>
      </c>
      <c r="K43" s="341">
        <v>7874.37</v>
      </c>
      <c r="L43" s="337">
        <v>53207.29</v>
      </c>
      <c r="M43" s="341">
        <v>7347.57</v>
      </c>
      <c r="N43" s="339">
        <v>311445.22</v>
      </c>
      <c r="O43" s="340">
        <v>51883.94</v>
      </c>
      <c r="P43" s="337">
        <v>53739.36</v>
      </c>
      <c r="Q43" s="341">
        <v>6815.5</v>
      </c>
      <c r="R43" s="337">
        <v>54276.76</v>
      </c>
      <c r="S43" s="341">
        <v>6278.1</v>
      </c>
      <c r="T43" s="337">
        <v>54819.52</v>
      </c>
      <c r="U43" s="341">
        <v>5735.34</v>
      </c>
      <c r="V43" s="337">
        <v>55367.72</v>
      </c>
      <c r="W43" s="341">
        <v>5187.14</v>
      </c>
      <c r="X43" s="337">
        <v>55921.4</v>
      </c>
      <c r="Y43" s="341">
        <v>4633.46</v>
      </c>
      <c r="Z43" s="337">
        <v>56480.61</v>
      </c>
      <c r="AA43" s="341">
        <v>4074.25</v>
      </c>
      <c r="AB43" s="339">
        <v>642050.59</v>
      </c>
      <c r="AC43" s="340">
        <v>84607.73</v>
      </c>
    </row>
    <row r="44" spans="1:30" ht="12.75">
      <c r="A44" s="238" t="s">
        <v>229</v>
      </c>
      <c r="B44" s="337">
        <v>94571.02</v>
      </c>
      <c r="C44" s="341">
        <v>18549.87</v>
      </c>
      <c r="D44" s="337">
        <v>95516.74</v>
      </c>
      <c r="E44" s="341">
        <v>17604.16</v>
      </c>
      <c r="F44" s="337">
        <v>96471.9</v>
      </c>
      <c r="G44" s="341">
        <v>16648.99</v>
      </c>
      <c r="H44" s="337">
        <v>97436.62</v>
      </c>
      <c r="I44" s="341">
        <v>15684.27</v>
      </c>
      <c r="J44" s="337">
        <v>98410.99</v>
      </c>
      <c r="K44" s="341">
        <v>14709.91</v>
      </c>
      <c r="L44" s="337">
        <v>99395.1</v>
      </c>
      <c r="M44" s="341">
        <v>13725.8</v>
      </c>
      <c r="N44" s="339">
        <v>581802.37</v>
      </c>
      <c r="O44" s="340">
        <v>96923</v>
      </c>
      <c r="P44" s="337">
        <v>100389.05</v>
      </c>
      <c r="Q44" s="341">
        <v>12731.84</v>
      </c>
      <c r="R44" s="337">
        <v>101392.94</v>
      </c>
      <c r="S44" s="341">
        <v>11727.95</v>
      </c>
      <c r="T44" s="337">
        <v>102406.87</v>
      </c>
      <c r="U44" s="341">
        <v>10714.02</v>
      </c>
      <c r="V44" s="337">
        <v>103430.94</v>
      </c>
      <c r="W44" s="341">
        <v>9689.96</v>
      </c>
      <c r="X44" s="337">
        <v>104465.25</v>
      </c>
      <c r="Y44" s="341">
        <v>8655.65</v>
      </c>
      <c r="Z44" s="337">
        <v>105509.9</v>
      </c>
      <c r="AA44" s="341">
        <v>7610.99</v>
      </c>
      <c r="AB44" s="339">
        <v>1199397.32</v>
      </c>
      <c r="AC44" s="340">
        <v>158053.41</v>
      </c>
      <c r="AD44" s="1"/>
    </row>
    <row r="45" spans="1:29" ht="12.75">
      <c r="A45" s="238" t="s">
        <v>4</v>
      </c>
      <c r="B45" s="337">
        <v>61843.54</v>
      </c>
      <c r="C45" s="341">
        <v>12130.45</v>
      </c>
      <c r="D45" s="337">
        <v>62461.97</v>
      </c>
      <c r="E45" s="341">
        <v>11512.02</v>
      </c>
      <c r="F45" s="337">
        <v>63086.59</v>
      </c>
      <c r="G45" s="341">
        <v>10887.4</v>
      </c>
      <c r="H45" s="337">
        <v>63717.46</v>
      </c>
      <c r="I45" s="341">
        <v>10256.53</v>
      </c>
      <c r="J45" s="337">
        <v>64354.63</v>
      </c>
      <c r="K45" s="341">
        <v>9619.36</v>
      </c>
      <c r="L45" s="337">
        <v>64998.18</v>
      </c>
      <c r="M45" s="341">
        <v>8975.81</v>
      </c>
      <c r="N45" s="339">
        <v>380462.37</v>
      </c>
      <c r="O45" s="340">
        <v>63381.57</v>
      </c>
      <c r="P45" s="337">
        <v>65648.16</v>
      </c>
      <c r="Q45" s="341">
        <v>8325.83</v>
      </c>
      <c r="R45" s="337">
        <v>66304.64</v>
      </c>
      <c r="S45" s="341">
        <v>7669.35</v>
      </c>
      <c r="T45" s="337">
        <v>66967.69</v>
      </c>
      <c r="U45" s="341">
        <v>7006.3</v>
      </c>
      <c r="V45" s="337">
        <v>67637.37</v>
      </c>
      <c r="W45" s="341">
        <v>6336.63</v>
      </c>
      <c r="X45" s="337">
        <v>68313.74</v>
      </c>
      <c r="Y45" s="341">
        <v>5660.25</v>
      </c>
      <c r="Z45" s="337">
        <v>68996.88</v>
      </c>
      <c r="AA45" s="341">
        <v>4977.11</v>
      </c>
      <c r="AB45" s="339">
        <v>784330.85</v>
      </c>
      <c r="AC45" s="340">
        <v>103357.04</v>
      </c>
    </row>
    <row r="46" spans="1:29" ht="12.75">
      <c r="A46" s="238" t="s">
        <v>10</v>
      </c>
      <c r="B46" s="337">
        <v>51461.64</v>
      </c>
      <c r="C46" s="341">
        <v>10709.63</v>
      </c>
      <c r="D46" s="337">
        <v>51976.26</v>
      </c>
      <c r="E46" s="341">
        <v>10195.01</v>
      </c>
      <c r="F46" s="337">
        <v>52496.02</v>
      </c>
      <c r="G46" s="341">
        <v>9675.25</v>
      </c>
      <c r="H46" s="337">
        <v>53020.98</v>
      </c>
      <c r="I46" s="341">
        <v>9150.29</v>
      </c>
      <c r="J46" s="337">
        <v>53551.19</v>
      </c>
      <c r="K46" s="341">
        <v>8620.08</v>
      </c>
      <c r="L46" s="337">
        <v>54086.7</v>
      </c>
      <c r="M46" s="341">
        <v>8084.57</v>
      </c>
      <c r="N46" s="339">
        <v>316592.79</v>
      </c>
      <c r="O46" s="340">
        <v>56434.83</v>
      </c>
      <c r="P46" s="337">
        <v>54627.57</v>
      </c>
      <c r="Q46" s="341">
        <v>7543.7</v>
      </c>
      <c r="R46" s="337">
        <v>55173.84</v>
      </c>
      <c r="S46" s="341">
        <v>6997.42</v>
      </c>
      <c r="T46" s="337">
        <v>55725.58</v>
      </c>
      <c r="U46" s="341">
        <v>6445.69</v>
      </c>
      <c r="V46" s="337">
        <v>56282.84</v>
      </c>
      <c r="W46" s="341">
        <v>5888.43</v>
      </c>
      <c r="X46" s="337">
        <v>56845.67</v>
      </c>
      <c r="Y46" s="341">
        <v>5325.6</v>
      </c>
      <c r="Z46" s="337">
        <v>57414.12</v>
      </c>
      <c r="AA46" s="341">
        <v>4757.15</v>
      </c>
      <c r="AB46" s="339">
        <v>652662.41</v>
      </c>
      <c r="AC46" s="340">
        <v>93392.82</v>
      </c>
    </row>
    <row r="47" spans="1:29" ht="12.75">
      <c r="A47" s="238" t="s">
        <v>219</v>
      </c>
      <c r="B47" s="337">
        <v>74518.64</v>
      </c>
      <c r="C47" s="341">
        <v>14616.64</v>
      </c>
      <c r="D47" s="337">
        <v>75263.83</v>
      </c>
      <c r="E47" s="341">
        <v>13871.46</v>
      </c>
      <c r="F47" s="337">
        <v>76016.47</v>
      </c>
      <c r="G47" s="341">
        <v>13118.82</v>
      </c>
      <c r="H47" s="337">
        <v>76776.63</v>
      </c>
      <c r="I47" s="341">
        <v>12358.65</v>
      </c>
      <c r="J47" s="337">
        <v>77544.4</v>
      </c>
      <c r="K47" s="341">
        <v>11590.89</v>
      </c>
      <c r="L47" s="337">
        <v>78319.85</v>
      </c>
      <c r="M47" s="341">
        <v>10815.44</v>
      </c>
      <c r="N47" s="339">
        <v>458439.82</v>
      </c>
      <c r="O47" s="340">
        <v>76371.9</v>
      </c>
      <c r="P47" s="337">
        <v>79103.04</v>
      </c>
      <c r="Q47" s="341">
        <v>10032.25</v>
      </c>
      <c r="R47" s="337">
        <v>79894.07</v>
      </c>
      <c r="S47" s="341">
        <v>9241.22</v>
      </c>
      <c r="T47" s="337">
        <v>80693.02</v>
      </c>
      <c r="U47" s="341">
        <v>8442.27</v>
      </c>
      <c r="V47" s="337">
        <v>81499.95</v>
      </c>
      <c r="W47" s="341">
        <v>7635.34</v>
      </c>
      <c r="X47" s="337">
        <v>82314.94</v>
      </c>
      <c r="Y47" s="341">
        <v>6820.35</v>
      </c>
      <c r="Z47" s="337">
        <v>83138.09</v>
      </c>
      <c r="AA47" s="341">
        <v>5997.2</v>
      </c>
      <c r="AB47" s="339">
        <v>945082.93</v>
      </c>
      <c r="AC47" s="340">
        <v>124540.53</v>
      </c>
    </row>
    <row r="48" spans="1:29" ht="12.75">
      <c r="A48" s="239" t="s">
        <v>6</v>
      </c>
      <c r="B48" s="337">
        <v>22662.81</v>
      </c>
      <c r="C48" s="341">
        <v>4445.25</v>
      </c>
      <c r="D48" s="337">
        <v>22889.44</v>
      </c>
      <c r="E48" s="341">
        <v>4218.62</v>
      </c>
      <c r="F48" s="337">
        <v>23118.33</v>
      </c>
      <c r="G48" s="341">
        <v>3989.73</v>
      </c>
      <c r="H48" s="337">
        <v>23349.51</v>
      </c>
      <c r="I48" s="341">
        <v>3758.55</v>
      </c>
      <c r="J48" s="337">
        <v>23583.01</v>
      </c>
      <c r="K48" s="341">
        <v>3525.05</v>
      </c>
      <c r="L48" s="337">
        <v>23818.84</v>
      </c>
      <c r="M48" s="341">
        <v>3289.22</v>
      </c>
      <c r="N48" s="424">
        <v>139421.94</v>
      </c>
      <c r="O48" s="425">
        <v>23226.42</v>
      </c>
      <c r="P48" s="337">
        <v>24057.03</v>
      </c>
      <c r="Q48" s="341">
        <v>3051.03</v>
      </c>
      <c r="R48" s="337">
        <v>24297.6</v>
      </c>
      <c r="S48" s="341">
        <v>2810.46</v>
      </c>
      <c r="T48" s="337">
        <v>24540.57</v>
      </c>
      <c r="U48" s="341">
        <v>2567.49</v>
      </c>
      <c r="V48" s="337">
        <v>24785.98</v>
      </c>
      <c r="W48" s="341">
        <v>2322.08</v>
      </c>
      <c r="X48" s="337">
        <v>25033.84</v>
      </c>
      <c r="Y48" s="341">
        <v>2074.22</v>
      </c>
      <c r="Z48" s="337">
        <v>25284.18</v>
      </c>
      <c r="AA48" s="341">
        <v>1823.88</v>
      </c>
      <c r="AB48" s="424">
        <v>287421.14</v>
      </c>
      <c r="AC48" s="425">
        <v>37875.58</v>
      </c>
    </row>
    <row r="49" spans="1:31" ht="12.75">
      <c r="A49" s="160" t="s">
        <v>98</v>
      </c>
      <c r="B49" s="373">
        <v>117444.22</v>
      </c>
      <c r="C49" s="374">
        <v>18286.98</v>
      </c>
      <c r="D49" s="373">
        <v>118848.82</v>
      </c>
      <c r="E49" s="374">
        <v>16532.47</v>
      </c>
      <c r="F49" s="373">
        <v>119558.43</v>
      </c>
      <c r="G49" s="374">
        <v>18210</v>
      </c>
      <c r="H49" s="373">
        <v>120425.32</v>
      </c>
      <c r="I49" s="374">
        <v>17552.41</v>
      </c>
      <c r="J49" s="373">
        <v>121332.45</v>
      </c>
      <c r="K49" s="374">
        <v>18068.01</v>
      </c>
      <c r="L49" s="373">
        <v>122181.06</v>
      </c>
      <c r="M49" s="374">
        <v>17406.62</v>
      </c>
      <c r="N49" s="373">
        <v>719790.3</v>
      </c>
      <c r="O49" s="374">
        <v>106056.49</v>
      </c>
      <c r="P49" s="373">
        <v>123183.3</v>
      </c>
      <c r="Q49" s="374">
        <v>17925.14</v>
      </c>
      <c r="R49" s="373">
        <v>124258.69</v>
      </c>
      <c r="S49" s="374">
        <v>17870.56</v>
      </c>
      <c r="T49" s="373">
        <v>125330.41</v>
      </c>
      <c r="U49" s="374">
        <v>17237.23</v>
      </c>
      <c r="V49" s="373">
        <v>126376.55</v>
      </c>
      <c r="W49" s="374">
        <v>17745.81</v>
      </c>
      <c r="X49" s="373">
        <v>127473.88</v>
      </c>
      <c r="Y49" s="374">
        <v>17112.93</v>
      </c>
      <c r="Z49" s="373">
        <v>128607.79</v>
      </c>
      <c r="AA49" s="374">
        <v>17622.2</v>
      </c>
      <c r="AB49" s="373">
        <v>1475020.92</v>
      </c>
      <c r="AC49" s="374">
        <v>211570.36</v>
      </c>
      <c r="AD49" s="419"/>
      <c r="AE49" s="419"/>
    </row>
    <row r="50" spans="1:31" ht="12.75">
      <c r="A50" s="237" t="s">
        <v>37</v>
      </c>
      <c r="B50" s="330">
        <v>0</v>
      </c>
      <c r="C50" s="331">
        <v>0</v>
      </c>
      <c r="D50" s="330">
        <v>0</v>
      </c>
      <c r="E50" s="331">
        <v>0</v>
      </c>
      <c r="F50" s="330">
        <v>0</v>
      </c>
      <c r="G50" s="331">
        <v>0</v>
      </c>
      <c r="H50" s="330">
        <v>0</v>
      </c>
      <c r="I50" s="331">
        <v>0</v>
      </c>
      <c r="J50" s="330">
        <v>0</v>
      </c>
      <c r="K50" s="331">
        <v>0</v>
      </c>
      <c r="L50" s="330">
        <v>0</v>
      </c>
      <c r="M50" s="331">
        <v>0</v>
      </c>
      <c r="N50" s="333">
        <v>0</v>
      </c>
      <c r="O50" s="334">
        <v>0</v>
      </c>
      <c r="P50" s="330">
        <v>0</v>
      </c>
      <c r="Q50" s="331">
        <v>0</v>
      </c>
      <c r="R50" s="330">
        <v>0</v>
      </c>
      <c r="S50" s="331">
        <v>0</v>
      </c>
      <c r="T50" s="330">
        <v>0</v>
      </c>
      <c r="U50" s="331">
        <v>0</v>
      </c>
      <c r="V50" s="330">
        <v>0</v>
      </c>
      <c r="W50" s="331">
        <v>0</v>
      </c>
      <c r="X50" s="330">
        <v>0</v>
      </c>
      <c r="Y50" s="331">
        <v>0</v>
      </c>
      <c r="Z50" s="330">
        <v>0</v>
      </c>
      <c r="AA50" s="331">
        <v>0</v>
      </c>
      <c r="AB50" s="333">
        <v>0</v>
      </c>
      <c r="AC50" s="334">
        <v>0</v>
      </c>
      <c r="AE50" s="419"/>
    </row>
    <row r="51" spans="1:29" ht="12.75">
      <c r="A51" s="238" t="s">
        <v>252</v>
      </c>
      <c r="B51" s="337">
        <v>110572.87</v>
      </c>
      <c r="C51" s="341">
        <v>17217.05</v>
      </c>
      <c r="D51" s="337">
        <v>111895.29</v>
      </c>
      <c r="E51" s="341">
        <v>15565.2</v>
      </c>
      <c r="F51" s="337">
        <v>112563.38</v>
      </c>
      <c r="G51" s="341">
        <v>17144.58</v>
      </c>
      <c r="H51" s="337">
        <v>113379.56</v>
      </c>
      <c r="I51" s="341">
        <v>16525.46</v>
      </c>
      <c r="J51" s="337">
        <v>114233.61</v>
      </c>
      <c r="K51" s="341">
        <v>17010.9</v>
      </c>
      <c r="L51" s="337">
        <v>115032.57</v>
      </c>
      <c r="M51" s="341">
        <v>16388.2</v>
      </c>
      <c r="N51" s="339">
        <v>677677.28</v>
      </c>
      <c r="O51" s="340">
        <v>99851.39</v>
      </c>
      <c r="P51" s="337">
        <v>115976.17</v>
      </c>
      <c r="Q51" s="341">
        <v>16876.39</v>
      </c>
      <c r="R51" s="337">
        <v>116988.64</v>
      </c>
      <c r="S51" s="341">
        <v>16825</v>
      </c>
      <c r="T51" s="337">
        <v>117997.66</v>
      </c>
      <c r="U51" s="341">
        <v>16228.72</v>
      </c>
      <c r="V51" s="337">
        <v>118982.59</v>
      </c>
      <c r="W51" s="341">
        <v>16707.55</v>
      </c>
      <c r="X51" s="337">
        <v>120015.72</v>
      </c>
      <c r="Y51" s="341">
        <v>16111.7</v>
      </c>
      <c r="Z51" s="337">
        <v>121083.29</v>
      </c>
      <c r="AA51" s="341">
        <v>16591.17</v>
      </c>
      <c r="AB51" s="339">
        <v>1388721.35</v>
      </c>
      <c r="AC51" s="340">
        <v>199191.92</v>
      </c>
    </row>
    <row r="52" spans="1:29" ht="12.75">
      <c r="A52" s="239" t="s">
        <v>219</v>
      </c>
      <c r="B52" s="422">
        <v>6871.35</v>
      </c>
      <c r="C52" s="624">
        <v>1069.93</v>
      </c>
      <c r="D52" s="422">
        <v>6953.53</v>
      </c>
      <c r="E52" s="624">
        <v>967.27</v>
      </c>
      <c r="F52" s="422">
        <v>6995.05</v>
      </c>
      <c r="G52" s="624">
        <v>1065.42</v>
      </c>
      <c r="H52" s="422">
        <v>7045.76</v>
      </c>
      <c r="I52" s="624">
        <v>1026.95</v>
      </c>
      <c r="J52" s="422">
        <v>7098.84</v>
      </c>
      <c r="K52" s="624">
        <v>1057.11</v>
      </c>
      <c r="L52" s="422">
        <v>7148.49</v>
      </c>
      <c r="M52" s="624">
        <v>1018.42</v>
      </c>
      <c r="N52" s="424">
        <v>42113.02</v>
      </c>
      <c r="O52" s="425">
        <v>6205.1</v>
      </c>
      <c r="P52" s="422">
        <v>7207.13</v>
      </c>
      <c r="Q52" s="624">
        <v>1048.75</v>
      </c>
      <c r="R52" s="422">
        <v>7270.05</v>
      </c>
      <c r="S52" s="624">
        <v>1045.56</v>
      </c>
      <c r="T52" s="422">
        <v>7332.75</v>
      </c>
      <c r="U52" s="624">
        <v>1008.51</v>
      </c>
      <c r="V52" s="422">
        <v>7393.96</v>
      </c>
      <c r="W52" s="624">
        <v>1038.26</v>
      </c>
      <c r="X52" s="422">
        <v>7458.16</v>
      </c>
      <c r="Y52" s="624">
        <v>1001.23</v>
      </c>
      <c r="Z52" s="422">
        <v>7524.5</v>
      </c>
      <c r="AA52" s="624">
        <v>1031.03</v>
      </c>
      <c r="AB52" s="424">
        <v>86299.57</v>
      </c>
      <c r="AC52" s="425">
        <v>12378.44</v>
      </c>
    </row>
    <row r="53" spans="1:31" ht="12.75">
      <c r="A53" s="160" t="s">
        <v>254</v>
      </c>
      <c r="B53" s="373">
        <v>178036.28</v>
      </c>
      <c r="C53" s="374">
        <v>4094.01</v>
      </c>
      <c r="D53" s="373">
        <v>171918.71</v>
      </c>
      <c r="E53" s="374">
        <v>3510.72</v>
      </c>
      <c r="F53" s="373">
        <v>177524.01</v>
      </c>
      <c r="G53" s="374">
        <v>3411.68</v>
      </c>
      <c r="H53" s="373">
        <v>175330.58</v>
      </c>
      <c r="I53" s="374">
        <v>2971.46</v>
      </c>
      <c r="J53" s="373">
        <v>177011.75</v>
      </c>
      <c r="K53" s="374">
        <v>2729.34</v>
      </c>
      <c r="L53" s="373">
        <v>174834.84</v>
      </c>
      <c r="M53" s="374">
        <v>2311.13</v>
      </c>
      <c r="N53" s="373">
        <v>1054656.17</v>
      </c>
      <c r="O53" s="374">
        <v>19028.34</v>
      </c>
      <c r="P53" s="373">
        <v>66949.56</v>
      </c>
      <c r="Q53" s="374">
        <v>2047</v>
      </c>
      <c r="R53" s="373">
        <v>66949.56</v>
      </c>
      <c r="S53" s="374">
        <v>1705.84</v>
      </c>
      <c r="T53" s="373">
        <v>66949.56</v>
      </c>
      <c r="U53" s="374">
        <v>1320.65</v>
      </c>
      <c r="V53" s="373">
        <v>66949.56</v>
      </c>
      <c r="W53" s="374">
        <v>1023.51</v>
      </c>
      <c r="X53" s="373">
        <v>66949.56</v>
      </c>
      <c r="Y53" s="374">
        <v>660.32</v>
      </c>
      <c r="Z53" s="373">
        <v>66949.56</v>
      </c>
      <c r="AA53" s="374">
        <v>2036511.25</v>
      </c>
      <c r="AB53" s="373">
        <v>1456353.53</v>
      </c>
      <c r="AC53" s="374">
        <v>2062296.91</v>
      </c>
      <c r="AE53" s="419"/>
    </row>
    <row r="54" spans="1:31" ht="12.75">
      <c r="A54" s="237" t="s">
        <v>250</v>
      </c>
      <c r="B54" s="330">
        <v>56295.49</v>
      </c>
      <c r="C54" s="331">
        <v>3442.51</v>
      </c>
      <c r="D54" s="330">
        <v>56295.48</v>
      </c>
      <c r="E54" s="331">
        <v>2952.04</v>
      </c>
      <c r="F54" s="330">
        <v>56295.49</v>
      </c>
      <c r="G54" s="331">
        <v>2868.76</v>
      </c>
      <c r="H54" s="330">
        <v>56295.48</v>
      </c>
      <c r="I54" s="331">
        <v>2498.59</v>
      </c>
      <c r="J54" s="330">
        <v>56295.49</v>
      </c>
      <c r="K54" s="331">
        <v>2295</v>
      </c>
      <c r="L54" s="330">
        <v>56295.48</v>
      </c>
      <c r="M54" s="331">
        <v>1943.35</v>
      </c>
      <c r="N54" s="333">
        <v>337772.91</v>
      </c>
      <c r="O54" s="334">
        <v>16000.25</v>
      </c>
      <c r="P54" s="330">
        <v>56295.48</v>
      </c>
      <c r="Q54" s="331">
        <v>1721.25</v>
      </c>
      <c r="R54" s="330">
        <v>56295.49</v>
      </c>
      <c r="S54" s="331">
        <v>1434.38</v>
      </c>
      <c r="T54" s="330">
        <v>56295.48</v>
      </c>
      <c r="U54" s="331">
        <v>1110.49</v>
      </c>
      <c r="V54" s="330">
        <v>56295.49</v>
      </c>
      <c r="W54" s="331">
        <v>860.63</v>
      </c>
      <c r="X54" s="330">
        <v>56295.48</v>
      </c>
      <c r="Y54" s="331">
        <v>555.24</v>
      </c>
      <c r="Z54" s="330">
        <v>56295.49</v>
      </c>
      <c r="AA54" s="331">
        <v>286.88</v>
      </c>
      <c r="AB54" s="333">
        <v>675545.82</v>
      </c>
      <c r="AC54" s="334">
        <v>21969.12</v>
      </c>
      <c r="AE54" s="419"/>
    </row>
    <row r="55" spans="1:29" ht="12.75">
      <c r="A55" s="238" t="s">
        <v>10</v>
      </c>
      <c r="B55" s="337">
        <v>10654.08</v>
      </c>
      <c r="C55" s="341">
        <v>651.5</v>
      </c>
      <c r="D55" s="337">
        <v>10654.07</v>
      </c>
      <c r="E55" s="341">
        <v>558.68</v>
      </c>
      <c r="F55" s="337">
        <v>10654.08</v>
      </c>
      <c r="G55" s="341">
        <v>542.92</v>
      </c>
      <c r="H55" s="337">
        <v>10654.07</v>
      </c>
      <c r="I55" s="341">
        <v>472.87</v>
      </c>
      <c r="J55" s="337">
        <v>10654.08</v>
      </c>
      <c r="K55" s="341">
        <v>434.34</v>
      </c>
      <c r="L55" s="337">
        <v>10654.07</v>
      </c>
      <c r="M55" s="341">
        <v>367.78</v>
      </c>
      <c r="N55" s="339">
        <v>63924.45</v>
      </c>
      <c r="O55" s="340">
        <v>3028.09</v>
      </c>
      <c r="P55" s="337">
        <v>10654.08</v>
      </c>
      <c r="Q55" s="341">
        <v>325.75</v>
      </c>
      <c r="R55" s="337">
        <v>10654.07</v>
      </c>
      <c r="S55" s="341">
        <v>271.46</v>
      </c>
      <c r="T55" s="337">
        <v>10654.08</v>
      </c>
      <c r="U55" s="341">
        <v>210.16</v>
      </c>
      <c r="V55" s="337">
        <v>10654.07</v>
      </c>
      <c r="W55" s="341">
        <v>162.88</v>
      </c>
      <c r="X55" s="337">
        <v>10654.08</v>
      </c>
      <c r="Y55" s="341">
        <v>105.08</v>
      </c>
      <c r="Z55" s="337">
        <v>10654.07</v>
      </c>
      <c r="AA55" s="341">
        <v>54.29</v>
      </c>
      <c r="AB55" s="339">
        <v>127848.9</v>
      </c>
      <c r="AC55" s="340">
        <v>4157.71</v>
      </c>
    </row>
    <row r="56" spans="1:29" ht="12.75">
      <c r="A56" s="977" t="s">
        <v>37</v>
      </c>
      <c r="B56" s="337">
        <v>111086.71</v>
      </c>
      <c r="C56" s="341">
        <v>0</v>
      </c>
      <c r="D56" s="337">
        <v>104969.16</v>
      </c>
      <c r="E56" s="341">
        <v>0</v>
      </c>
      <c r="F56" s="337">
        <v>110574.44</v>
      </c>
      <c r="G56" s="341">
        <v>0</v>
      </c>
      <c r="H56" s="337">
        <v>108381.03</v>
      </c>
      <c r="I56" s="341">
        <v>0</v>
      </c>
      <c r="J56" s="337">
        <v>110062.18</v>
      </c>
      <c r="K56" s="341">
        <v>0</v>
      </c>
      <c r="L56" s="337">
        <v>107885.29</v>
      </c>
      <c r="M56" s="341">
        <v>0</v>
      </c>
      <c r="N56" s="339">
        <v>652958.81</v>
      </c>
      <c r="O56" s="340">
        <v>0</v>
      </c>
      <c r="P56" s="984">
        <v>0</v>
      </c>
      <c r="Q56" s="985">
        <v>0</v>
      </c>
      <c r="R56" s="984">
        <v>0</v>
      </c>
      <c r="S56" s="985">
        <v>0</v>
      </c>
      <c r="T56" s="984">
        <v>0</v>
      </c>
      <c r="U56" s="985">
        <v>0</v>
      </c>
      <c r="V56" s="984">
        <v>0</v>
      </c>
      <c r="W56" s="985">
        <v>0</v>
      </c>
      <c r="X56" s="984">
        <v>0</v>
      </c>
      <c r="Y56" s="985">
        <v>0</v>
      </c>
      <c r="Z56" s="984">
        <v>0</v>
      </c>
      <c r="AA56" s="985">
        <v>2036170.08</v>
      </c>
      <c r="AB56" s="339">
        <v>652958.81</v>
      </c>
      <c r="AC56" s="340">
        <v>2036170.08</v>
      </c>
    </row>
    <row r="57" spans="1:29" ht="12.75" customHeight="1">
      <c r="A57" s="977" t="s">
        <v>8</v>
      </c>
      <c r="B57" s="337">
        <v>0</v>
      </c>
      <c r="C57" s="341">
        <v>0</v>
      </c>
      <c r="D57" s="337">
        <v>0</v>
      </c>
      <c r="E57" s="341">
        <v>0</v>
      </c>
      <c r="F57" s="337">
        <v>0</v>
      </c>
      <c r="G57" s="341">
        <v>0</v>
      </c>
      <c r="H57" s="337">
        <v>0</v>
      </c>
      <c r="I57" s="341">
        <v>0</v>
      </c>
      <c r="J57" s="337">
        <v>0</v>
      </c>
      <c r="K57" s="341">
        <v>0</v>
      </c>
      <c r="L57" s="337">
        <v>0</v>
      </c>
      <c r="M57" s="341">
        <v>0</v>
      </c>
      <c r="N57" s="339">
        <v>0</v>
      </c>
      <c r="O57" s="340">
        <v>0</v>
      </c>
      <c r="P57" s="337">
        <v>0</v>
      </c>
      <c r="Q57" s="341">
        <v>0</v>
      </c>
      <c r="R57" s="337">
        <v>0</v>
      </c>
      <c r="S57" s="341">
        <v>0</v>
      </c>
      <c r="T57" s="337">
        <v>0</v>
      </c>
      <c r="U57" s="341">
        <v>0</v>
      </c>
      <c r="V57" s="337">
        <v>0</v>
      </c>
      <c r="W57" s="341">
        <v>0</v>
      </c>
      <c r="X57" s="337">
        <v>0</v>
      </c>
      <c r="Y57" s="341">
        <v>0</v>
      </c>
      <c r="Z57" s="337">
        <v>0</v>
      </c>
      <c r="AA57" s="341">
        <v>0</v>
      </c>
      <c r="AB57" s="339">
        <v>0</v>
      </c>
      <c r="AC57" s="340">
        <v>0</v>
      </c>
    </row>
    <row r="58" spans="1:29" ht="12.75" customHeight="1">
      <c r="A58" s="977" t="s">
        <v>11</v>
      </c>
      <c r="B58" s="422">
        <v>0</v>
      </c>
      <c r="C58" s="624">
        <v>0</v>
      </c>
      <c r="D58" s="422">
        <v>0</v>
      </c>
      <c r="E58" s="624">
        <v>0</v>
      </c>
      <c r="F58" s="422">
        <v>0</v>
      </c>
      <c r="G58" s="624">
        <v>0</v>
      </c>
      <c r="H58" s="422">
        <v>0</v>
      </c>
      <c r="I58" s="624">
        <v>0</v>
      </c>
      <c r="J58" s="422">
        <v>0</v>
      </c>
      <c r="K58" s="624">
        <v>0</v>
      </c>
      <c r="L58" s="422">
        <v>0</v>
      </c>
      <c r="M58" s="624">
        <v>0</v>
      </c>
      <c r="N58" s="424">
        <v>0</v>
      </c>
      <c r="O58" s="425">
        <v>0</v>
      </c>
      <c r="P58" s="422">
        <v>0</v>
      </c>
      <c r="Q58" s="624">
        <v>0</v>
      </c>
      <c r="R58" s="422">
        <v>0</v>
      </c>
      <c r="S58" s="624">
        <v>0</v>
      </c>
      <c r="T58" s="422">
        <v>0</v>
      </c>
      <c r="U58" s="624">
        <v>0</v>
      </c>
      <c r="V58" s="422">
        <v>0</v>
      </c>
      <c r="W58" s="624">
        <v>0</v>
      </c>
      <c r="X58" s="422">
        <v>0</v>
      </c>
      <c r="Y58" s="624">
        <v>0</v>
      </c>
      <c r="Z58" s="422">
        <v>0</v>
      </c>
      <c r="AA58" s="624">
        <v>0</v>
      </c>
      <c r="AB58" s="424">
        <v>0</v>
      </c>
      <c r="AC58" s="425">
        <v>0</v>
      </c>
    </row>
    <row r="59" spans="1:29" ht="12.75" customHeight="1">
      <c r="A59" s="160" t="s">
        <v>496</v>
      </c>
      <c r="B59" s="373">
        <v>9836</v>
      </c>
      <c r="C59" s="374">
        <v>0</v>
      </c>
      <c r="D59" s="373">
        <v>9836</v>
      </c>
      <c r="E59" s="374">
        <v>0</v>
      </c>
      <c r="F59" s="373">
        <v>9836</v>
      </c>
      <c r="G59" s="374">
        <v>0</v>
      </c>
      <c r="H59" s="373">
        <v>9836</v>
      </c>
      <c r="I59" s="374">
        <v>0</v>
      </c>
      <c r="J59" s="373">
        <v>9836</v>
      </c>
      <c r="K59" s="374">
        <v>0</v>
      </c>
      <c r="L59" s="373">
        <v>9836</v>
      </c>
      <c r="M59" s="374">
        <v>0</v>
      </c>
      <c r="N59" s="373">
        <v>59016</v>
      </c>
      <c r="O59" s="374">
        <v>0</v>
      </c>
      <c r="P59" s="373">
        <v>9836</v>
      </c>
      <c r="Q59" s="374">
        <v>0</v>
      </c>
      <c r="R59" s="373">
        <v>9836</v>
      </c>
      <c r="S59" s="374">
        <v>0</v>
      </c>
      <c r="T59" s="373">
        <v>9836</v>
      </c>
      <c r="U59" s="374">
        <v>0</v>
      </c>
      <c r="V59" s="373">
        <v>9836</v>
      </c>
      <c r="W59" s="374">
        <v>0</v>
      </c>
      <c r="X59" s="373">
        <v>9836</v>
      </c>
      <c r="Y59" s="374">
        <v>0</v>
      </c>
      <c r="Z59" s="373">
        <v>9836</v>
      </c>
      <c r="AA59" s="374">
        <v>0</v>
      </c>
      <c r="AB59" s="373">
        <v>118032</v>
      </c>
      <c r="AC59" s="374">
        <v>0</v>
      </c>
    </row>
    <row r="60" spans="1:29" ht="12.75">
      <c r="A60" s="908" t="s">
        <v>342</v>
      </c>
      <c r="B60" s="909">
        <v>9836</v>
      </c>
      <c r="C60" s="910">
        <v>0</v>
      </c>
      <c r="D60" s="909">
        <v>9836</v>
      </c>
      <c r="E60" s="910">
        <v>0</v>
      </c>
      <c r="F60" s="909">
        <v>9836</v>
      </c>
      <c r="G60" s="910">
        <v>0</v>
      </c>
      <c r="H60" s="909">
        <v>9836</v>
      </c>
      <c r="I60" s="910">
        <v>0</v>
      </c>
      <c r="J60" s="909">
        <v>9836</v>
      </c>
      <c r="K60" s="910">
        <v>0</v>
      </c>
      <c r="L60" s="909">
        <v>9836</v>
      </c>
      <c r="M60" s="910">
        <v>0</v>
      </c>
      <c r="N60" s="911">
        <v>59016</v>
      </c>
      <c r="O60" s="912">
        <v>0</v>
      </c>
      <c r="P60" s="422">
        <v>9836</v>
      </c>
      <c r="Q60" s="624">
        <v>0</v>
      </c>
      <c r="R60" s="422">
        <v>9836</v>
      </c>
      <c r="S60" s="624">
        <v>0</v>
      </c>
      <c r="T60" s="422">
        <v>9836</v>
      </c>
      <c r="U60" s="624">
        <v>0</v>
      </c>
      <c r="V60" s="422">
        <v>9836</v>
      </c>
      <c r="W60" s="624">
        <v>0</v>
      </c>
      <c r="X60" s="422">
        <v>9836</v>
      </c>
      <c r="Y60" s="624">
        <v>0</v>
      </c>
      <c r="Z60" s="422">
        <v>9836</v>
      </c>
      <c r="AA60" s="624">
        <v>0</v>
      </c>
      <c r="AB60" s="911">
        <v>118032</v>
      </c>
      <c r="AC60" s="912">
        <v>0</v>
      </c>
    </row>
    <row r="61" spans="1:29" ht="12.75" customHeight="1" thickBot="1">
      <c r="A61" s="978" t="s">
        <v>494</v>
      </c>
      <c r="B61" s="572">
        <v>1629264.58</v>
      </c>
      <c r="C61" s="573">
        <v>282685.62</v>
      </c>
      <c r="D61" s="572">
        <v>1637791.1</v>
      </c>
      <c r="E61" s="573">
        <v>267108.34</v>
      </c>
      <c r="F61" s="572">
        <v>1657477.89</v>
      </c>
      <c r="G61" s="573">
        <v>255314.96</v>
      </c>
      <c r="H61" s="572">
        <v>1669656.94</v>
      </c>
      <c r="I61" s="573">
        <v>240711.55</v>
      </c>
      <c r="J61" s="572">
        <v>1685885.91</v>
      </c>
      <c r="K61" s="573">
        <v>227344.39</v>
      </c>
      <c r="L61" s="572">
        <v>1698334.65</v>
      </c>
      <c r="M61" s="573">
        <v>212487.74</v>
      </c>
      <c r="N61" s="572">
        <v>9978411.07</v>
      </c>
      <c r="O61" s="573">
        <v>1485652.6</v>
      </c>
      <c r="P61" s="572">
        <v>1605366.42</v>
      </c>
      <c r="Q61" s="573">
        <v>198827.28</v>
      </c>
      <c r="R61" s="572">
        <v>1620495.79</v>
      </c>
      <c r="S61" s="573">
        <v>184377.55</v>
      </c>
      <c r="T61" s="572">
        <v>1635762.05</v>
      </c>
      <c r="U61" s="573">
        <v>169164.52</v>
      </c>
      <c r="V61" s="572">
        <v>1651144.67</v>
      </c>
      <c r="W61" s="573">
        <v>155039.52</v>
      </c>
      <c r="X61" s="572">
        <v>1666721.82</v>
      </c>
      <c r="Y61" s="573">
        <v>139563.61</v>
      </c>
      <c r="Z61" s="572">
        <v>1682480.33</v>
      </c>
      <c r="AA61" s="573">
        <v>2161299.2</v>
      </c>
      <c r="AB61" s="572">
        <v>19840382.15</v>
      </c>
      <c r="AC61" s="573">
        <v>4493924.28</v>
      </c>
    </row>
    <row r="62" spans="16:26" ht="12" thickBot="1">
      <c r="P62" s="612"/>
      <c r="R62" s="612"/>
      <c r="T62" s="612"/>
      <c r="V62" s="612"/>
      <c r="X62" s="612"/>
      <c r="Z62" s="612"/>
    </row>
    <row r="63" spans="1:31" ht="12.75">
      <c r="A63" s="947" t="s">
        <v>341</v>
      </c>
      <c r="B63" s="365">
        <v>985562.61</v>
      </c>
      <c r="C63" s="366">
        <v>394769.02</v>
      </c>
      <c r="D63" s="365">
        <v>998261.54</v>
      </c>
      <c r="E63" s="366">
        <v>382070.11</v>
      </c>
      <c r="F63" s="365">
        <v>1011125.31</v>
      </c>
      <c r="G63" s="366">
        <v>369206.33</v>
      </c>
      <c r="H63" s="365">
        <v>1024156.09</v>
      </c>
      <c r="I63" s="366">
        <v>356175.55</v>
      </c>
      <c r="J63" s="365">
        <v>1037356.07</v>
      </c>
      <c r="K63" s="366">
        <v>342975.57</v>
      </c>
      <c r="L63" s="365">
        <v>1050727.44</v>
      </c>
      <c r="M63" s="366">
        <v>329604.21</v>
      </c>
      <c r="N63" s="365">
        <v>6107189.0600000005</v>
      </c>
      <c r="O63" s="366">
        <v>2174800.79</v>
      </c>
      <c r="P63" s="365">
        <v>890878.69</v>
      </c>
      <c r="Q63" s="366">
        <v>316059.18</v>
      </c>
      <c r="R63" s="365">
        <v>902260.24</v>
      </c>
      <c r="S63" s="366">
        <v>304677.62</v>
      </c>
      <c r="T63" s="365">
        <v>913788.46</v>
      </c>
      <c r="U63" s="366">
        <v>293149.4</v>
      </c>
      <c r="V63" s="365">
        <v>925465.25</v>
      </c>
      <c r="W63" s="366">
        <v>281472.63</v>
      </c>
      <c r="X63" s="365">
        <v>616170.98</v>
      </c>
      <c r="Y63" s="366">
        <v>269645.37</v>
      </c>
      <c r="Z63" s="365">
        <v>686470.45</v>
      </c>
      <c r="AA63" s="366">
        <v>292804.23</v>
      </c>
      <c r="AB63" s="365">
        <v>11042223.13</v>
      </c>
      <c r="AC63" s="366">
        <v>3932609.22</v>
      </c>
      <c r="AD63" s="419"/>
      <c r="AE63" s="419"/>
    </row>
    <row r="64" spans="1:31" ht="12.75">
      <c r="A64" s="159" t="s">
        <v>497</v>
      </c>
      <c r="B64" s="373">
        <v>985562.61</v>
      </c>
      <c r="C64" s="374">
        <v>394769.02</v>
      </c>
      <c r="D64" s="373">
        <v>998261.54</v>
      </c>
      <c r="E64" s="374">
        <v>382070.11</v>
      </c>
      <c r="F64" s="373">
        <v>1011125.31</v>
      </c>
      <c r="G64" s="374">
        <v>369206.33</v>
      </c>
      <c r="H64" s="373">
        <v>1024156.09</v>
      </c>
      <c r="I64" s="374">
        <v>356175.55</v>
      </c>
      <c r="J64" s="373">
        <v>1037356.07</v>
      </c>
      <c r="K64" s="374">
        <v>342975.57</v>
      </c>
      <c r="L64" s="373">
        <v>1050727.44</v>
      </c>
      <c r="M64" s="374">
        <v>329604.21</v>
      </c>
      <c r="N64" s="373">
        <v>6107189.0600000005</v>
      </c>
      <c r="O64" s="374">
        <v>2174800.79</v>
      </c>
      <c r="P64" s="373">
        <v>890878.69</v>
      </c>
      <c r="Q64" s="374">
        <v>316059.18</v>
      </c>
      <c r="R64" s="373">
        <v>902260.24</v>
      </c>
      <c r="S64" s="374">
        <v>304677.62</v>
      </c>
      <c r="T64" s="373">
        <v>913788.46</v>
      </c>
      <c r="U64" s="374">
        <v>293149.4</v>
      </c>
      <c r="V64" s="373">
        <v>925465.25</v>
      </c>
      <c r="W64" s="374">
        <v>281472.63</v>
      </c>
      <c r="X64" s="373">
        <v>616170.98</v>
      </c>
      <c r="Y64" s="374">
        <v>269645.37</v>
      </c>
      <c r="Z64" s="373">
        <v>624153.39</v>
      </c>
      <c r="AA64" s="374">
        <v>261662.97</v>
      </c>
      <c r="AB64" s="373">
        <v>10979906.07</v>
      </c>
      <c r="AC64" s="374">
        <v>3901467.96</v>
      </c>
      <c r="AD64" s="419"/>
      <c r="AE64" s="419"/>
    </row>
    <row r="65" spans="1:29" ht="12.75">
      <c r="A65" s="410" t="s">
        <v>37</v>
      </c>
      <c r="B65" s="337">
        <v>159997.2</v>
      </c>
      <c r="C65" s="341">
        <v>13396.56</v>
      </c>
      <c r="D65" s="337">
        <v>162155.83</v>
      </c>
      <c r="E65" s="341">
        <v>11237.94</v>
      </c>
      <c r="F65" s="337">
        <v>164343.59</v>
      </c>
      <c r="G65" s="341">
        <v>9050.18</v>
      </c>
      <c r="H65" s="337">
        <v>166560.86</v>
      </c>
      <c r="I65" s="341">
        <v>6832.91</v>
      </c>
      <c r="J65" s="337">
        <v>168808.04</v>
      </c>
      <c r="K65" s="341">
        <v>4585.73</v>
      </c>
      <c r="L65" s="337">
        <v>171085.54</v>
      </c>
      <c r="M65" s="341">
        <v>2308.23</v>
      </c>
      <c r="N65" s="339">
        <v>992951.06</v>
      </c>
      <c r="O65" s="340">
        <v>47411.55</v>
      </c>
      <c r="P65" s="337">
        <v>0</v>
      </c>
      <c r="Q65" s="341">
        <v>0</v>
      </c>
      <c r="R65" s="337">
        <v>0</v>
      </c>
      <c r="S65" s="341">
        <v>0</v>
      </c>
      <c r="T65" s="337">
        <v>0</v>
      </c>
      <c r="U65" s="341">
        <v>0</v>
      </c>
      <c r="V65" s="337">
        <v>0</v>
      </c>
      <c r="W65" s="341">
        <v>0</v>
      </c>
      <c r="X65" s="337">
        <v>0</v>
      </c>
      <c r="Y65" s="341">
        <v>0</v>
      </c>
      <c r="Z65" s="337">
        <v>0</v>
      </c>
      <c r="AA65" s="341">
        <v>0</v>
      </c>
      <c r="AB65" s="339">
        <v>992951.06</v>
      </c>
      <c r="AC65" s="340">
        <v>47411.55</v>
      </c>
    </row>
    <row r="66" spans="1:29" ht="12.75">
      <c r="A66" s="410" t="s">
        <v>250</v>
      </c>
      <c r="B66" s="337">
        <v>103176.26</v>
      </c>
      <c r="C66" s="341">
        <v>114034.78</v>
      </c>
      <c r="D66" s="337">
        <v>104723.91</v>
      </c>
      <c r="E66" s="341">
        <v>112487.14</v>
      </c>
      <c r="F66" s="337">
        <v>106294.77</v>
      </c>
      <c r="G66" s="341">
        <v>110916.28</v>
      </c>
      <c r="H66" s="337">
        <v>107889.19</v>
      </c>
      <c r="I66" s="341">
        <v>109321.86</v>
      </c>
      <c r="J66" s="337">
        <v>109507.53</v>
      </c>
      <c r="K66" s="341">
        <v>107703.52</v>
      </c>
      <c r="L66" s="337">
        <v>111150.14</v>
      </c>
      <c r="M66" s="341">
        <v>106060.91</v>
      </c>
      <c r="N66" s="339">
        <v>642741.8</v>
      </c>
      <c r="O66" s="340">
        <v>660524.49</v>
      </c>
      <c r="P66" s="337">
        <v>112817.39</v>
      </c>
      <c r="Q66" s="341">
        <v>104393.66</v>
      </c>
      <c r="R66" s="337">
        <v>114509.65</v>
      </c>
      <c r="S66" s="341">
        <v>102701.4</v>
      </c>
      <c r="T66" s="337">
        <v>116227.3</v>
      </c>
      <c r="U66" s="341">
        <v>100983.75</v>
      </c>
      <c r="V66" s="337">
        <v>117970.71</v>
      </c>
      <c r="W66" s="341">
        <v>99240.34</v>
      </c>
      <c r="X66" s="337">
        <v>119740.27</v>
      </c>
      <c r="Y66" s="341">
        <v>97470.78</v>
      </c>
      <c r="Z66" s="337">
        <v>121536.37</v>
      </c>
      <c r="AA66" s="341">
        <v>95674.68</v>
      </c>
      <c r="AB66" s="339">
        <v>1345543.49</v>
      </c>
      <c r="AC66" s="340">
        <v>1260989.1</v>
      </c>
    </row>
    <row r="67" spans="1:29" ht="12.75">
      <c r="A67" s="409" t="s">
        <v>208</v>
      </c>
      <c r="B67" s="337">
        <v>283754.33</v>
      </c>
      <c r="C67" s="341">
        <v>37367.19</v>
      </c>
      <c r="D67" s="337">
        <v>287286.48</v>
      </c>
      <c r="E67" s="341">
        <v>33835.04</v>
      </c>
      <c r="F67" s="337">
        <v>290862.6</v>
      </c>
      <c r="G67" s="341">
        <v>30258.92</v>
      </c>
      <c r="H67" s="337">
        <v>294483.23</v>
      </c>
      <c r="I67" s="341">
        <v>26638.29</v>
      </c>
      <c r="J67" s="337">
        <v>298148.93</v>
      </c>
      <c r="K67" s="341">
        <v>22972.58</v>
      </c>
      <c r="L67" s="337">
        <v>301860.26</v>
      </c>
      <c r="M67" s="341">
        <v>19261.25</v>
      </c>
      <c r="N67" s="339">
        <v>1756395.83</v>
      </c>
      <c r="O67" s="340">
        <v>170333.27</v>
      </c>
      <c r="P67" s="337">
        <v>305617.8</v>
      </c>
      <c r="Q67" s="341">
        <v>15503.72</v>
      </c>
      <c r="R67" s="337">
        <v>309422.1</v>
      </c>
      <c r="S67" s="341">
        <v>11699.41</v>
      </c>
      <c r="T67" s="337">
        <v>313273.76</v>
      </c>
      <c r="U67" s="341">
        <v>7847.75</v>
      </c>
      <c r="V67" s="337">
        <v>317173.37</v>
      </c>
      <c r="W67" s="341">
        <v>3948.15</v>
      </c>
      <c r="X67" s="337">
        <v>0</v>
      </c>
      <c r="Y67" s="341">
        <v>0</v>
      </c>
      <c r="Z67" s="337">
        <v>0</v>
      </c>
      <c r="AA67" s="341">
        <v>0</v>
      </c>
      <c r="AB67" s="339">
        <v>3001882.86</v>
      </c>
      <c r="AC67" s="340">
        <v>209332.3</v>
      </c>
    </row>
    <row r="68" spans="1:29" ht="12.75">
      <c r="A68" s="409" t="s">
        <v>93</v>
      </c>
      <c r="B68" s="337">
        <v>68076.78</v>
      </c>
      <c r="C68" s="341">
        <v>9264.45</v>
      </c>
      <c r="D68" s="337">
        <v>68748.22</v>
      </c>
      <c r="E68" s="341">
        <v>8593.01</v>
      </c>
      <c r="F68" s="337">
        <v>69426.28</v>
      </c>
      <c r="G68" s="341">
        <v>7914.94</v>
      </c>
      <c r="H68" s="337">
        <v>70111.03</v>
      </c>
      <c r="I68" s="341">
        <v>7230.19</v>
      </c>
      <c r="J68" s="337">
        <v>70802.54</v>
      </c>
      <c r="K68" s="341">
        <v>6538.68</v>
      </c>
      <c r="L68" s="337">
        <v>71500.87</v>
      </c>
      <c r="M68" s="341">
        <v>5840.36</v>
      </c>
      <c r="N68" s="339">
        <v>418665.72</v>
      </c>
      <c r="O68" s="340">
        <v>45381.63</v>
      </c>
      <c r="P68" s="337">
        <v>72206.08</v>
      </c>
      <c r="Q68" s="341">
        <v>5135.14</v>
      </c>
      <c r="R68" s="337">
        <v>72918.25</v>
      </c>
      <c r="S68" s="341">
        <v>4422.97</v>
      </c>
      <c r="T68" s="337">
        <v>73637.44</v>
      </c>
      <c r="U68" s="341">
        <v>3703.78</v>
      </c>
      <c r="V68" s="337">
        <v>74363.73</v>
      </c>
      <c r="W68" s="341">
        <v>2977.49</v>
      </c>
      <c r="X68" s="337">
        <v>75097.18</v>
      </c>
      <c r="Y68" s="341">
        <v>2244.04</v>
      </c>
      <c r="Z68" s="337">
        <v>75837.87</v>
      </c>
      <c r="AA68" s="341">
        <v>1503.36</v>
      </c>
      <c r="AB68" s="339">
        <v>862726.27</v>
      </c>
      <c r="AC68" s="340">
        <v>65368.41</v>
      </c>
    </row>
    <row r="69" spans="1:29" ht="12.75" customHeight="1">
      <c r="A69" s="409" t="s">
        <v>229</v>
      </c>
      <c r="B69" s="337">
        <v>163108.02</v>
      </c>
      <c r="C69" s="341">
        <v>132891.56</v>
      </c>
      <c r="D69" s="337">
        <v>165189.35</v>
      </c>
      <c r="E69" s="341">
        <v>130810.24</v>
      </c>
      <c r="F69" s="337">
        <v>167297.23</v>
      </c>
      <c r="G69" s="341">
        <v>128702.35</v>
      </c>
      <c r="H69" s="337">
        <v>169432.02</v>
      </c>
      <c r="I69" s="341">
        <v>126567.57</v>
      </c>
      <c r="J69" s="337">
        <v>171594.04</v>
      </c>
      <c r="K69" s="341">
        <v>124405.55</v>
      </c>
      <c r="L69" s="337">
        <v>173783.65</v>
      </c>
      <c r="M69" s="341">
        <v>122215.94</v>
      </c>
      <c r="N69" s="339">
        <v>1010404.31</v>
      </c>
      <c r="O69" s="340">
        <v>765593.21</v>
      </c>
      <c r="P69" s="337">
        <v>176001.2</v>
      </c>
      <c r="Q69" s="341">
        <v>119998.38</v>
      </c>
      <c r="R69" s="337">
        <v>178247.05</v>
      </c>
      <c r="S69" s="341">
        <v>117752.54</v>
      </c>
      <c r="T69" s="337">
        <v>180521.56</v>
      </c>
      <c r="U69" s="341">
        <v>115478.03</v>
      </c>
      <c r="V69" s="337">
        <v>182825.09</v>
      </c>
      <c r="W69" s="341">
        <v>113174.5</v>
      </c>
      <c r="X69" s="337">
        <v>185158.01</v>
      </c>
      <c r="Y69" s="341">
        <v>110841.57</v>
      </c>
      <c r="Z69" s="337">
        <v>187520.7</v>
      </c>
      <c r="AA69" s="341">
        <v>108478.88</v>
      </c>
      <c r="AB69" s="339">
        <v>2100677.92</v>
      </c>
      <c r="AC69" s="340">
        <v>1451317.11</v>
      </c>
    </row>
    <row r="70" spans="1:29" ht="12.75">
      <c r="A70" s="409" t="s">
        <v>4</v>
      </c>
      <c r="B70" s="337">
        <v>121388.67</v>
      </c>
      <c r="C70" s="341">
        <v>36817.98</v>
      </c>
      <c r="D70" s="337">
        <v>123007.19</v>
      </c>
      <c r="E70" s="341">
        <v>35199.46</v>
      </c>
      <c r="F70" s="337">
        <v>124647.28</v>
      </c>
      <c r="G70" s="341">
        <v>33559.37</v>
      </c>
      <c r="H70" s="337">
        <v>126309.24</v>
      </c>
      <c r="I70" s="341">
        <v>31897.4</v>
      </c>
      <c r="J70" s="337">
        <v>127993.37</v>
      </c>
      <c r="K70" s="341">
        <v>30213.28</v>
      </c>
      <c r="L70" s="337">
        <v>129699.95</v>
      </c>
      <c r="M70" s="341">
        <v>28506.7</v>
      </c>
      <c r="N70" s="339">
        <v>753045.7</v>
      </c>
      <c r="O70" s="340">
        <v>196194.19</v>
      </c>
      <c r="P70" s="337">
        <v>131429.28</v>
      </c>
      <c r="Q70" s="341">
        <v>26777.37</v>
      </c>
      <c r="R70" s="337">
        <v>133181.67</v>
      </c>
      <c r="S70" s="341">
        <v>25024.98</v>
      </c>
      <c r="T70" s="337">
        <v>134957.42</v>
      </c>
      <c r="U70" s="341">
        <v>23249.22</v>
      </c>
      <c r="V70" s="337">
        <v>136756.86</v>
      </c>
      <c r="W70" s="341">
        <v>21449.79</v>
      </c>
      <c r="X70" s="337">
        <v>138580.28</v>
      </c>
      <c r="Y70" s="341">
        <v>19626.37</v>
      </c>
      <c r="Z70" s="337">
        <v>140428.02</v>
      </c>
      <c r="AA70" s="341">
        <v>17778.63</v>
      </c>
      <c r="AB70" s="339">
        <v>1568379.23</v>
      </c>
      <c r="AC70" s="340">
        <v>330100.55</v>
      </c>
    </row>
    <row r="71" spans="1:29" ht="12.75" customHeight="1">
      <c r="A71" s="411" t="s">
        <v>10</v>
      </c>
      <c r="B71" s="337">
        <v>86061.35</v>
      </c>
      <c r="C71" s="341">
        <v>50996.5</v>
      </c>
      <c r="D71" s="337">
        <v>87150.56</v>
      </c>
      <c r="E71" s="341">
        <v>49907.28</v>
      </c>
      <c r="F71" s="337">
        <v>88253.56</v>
      </c>
      <c r="G71" s="341">
        <v>48804.29</v>
      </c>
      <c r="H71" s="337">
        <v>89370.52</v>
      </c>
      <c r="I71" s="341">
        <v>47687.33</v>
      </c>
      <c r="J71" s="337">
        <v>90501.62</v>
      </c>
      <c r="K71" s="341">
        <v>46556.23</v>
      </c>
      <c r="L71" s="337">
        <v>91647.03</v>
      </c>
      <c r="M71" s="341">
        <v>45410.82</v>
      </c>
      <c r="N71" s="346">
        <v>532984.64</v>
      </c>
      <c r="O71" s="347">
        <v>289362.45</v>
      </c>
      <c r="P71" s="337">
        <v>92806.94</v>
      </c>
      <c r="Q71" s="341">
        <v>44250.91</v>
      </c>
      <c r="R71" s="337">
        <v>93981.52</v>
      </c>
      <c r="S71" s="341">
        <v>43076.32</v>
      </c>
      <c r="T71" s="337">
        <v>95170.98</v>
      </c>
      <c r="U71" s="341">
        <v>41886.87</v>
      </c>
      <c r="V71" s="337">
        <v>96375.49</v>
      </c>
      <c r="W71" s="341">
        <v>40682.36</v>
      </c>
      <c r="X71" s="337">
        <v>97595.24</v>
      </c>
      <c r="Y71" s="341">
        <v>39462.61</v>
      </c>
      <c r="Z71" s="337">
        <v>98830.43</v>
      </c>
      <c r="AA71" s="341">
        <v>38227.42</v>
      </c>
      <c r="AB71" s="346">
        <v>1107745.24</v>
      </c>
      <c r="AC71" s="347">
        <v>536948.94</v>
      </c>
    </row>
    <row r="72" spans="1:31" ht="12.75">
      <c r="A72" s="160" t="s">
        <v>487</v>
      </c>
      <c r="B72" s="373">
        <v>0</v>
      </c>
      <c r="C72" s="374">
        <v>0</v>
      </c>
      <c r="D72" s="373">
        <v>0</v>
      </c>
      <c r="E72" s="374">
        <v>0</v>
      </c>
      <c r="F72" s="373">
        <v>0</v>
      </c>
      <c r="G72" s="374">
        <v>0</v>
      </c>
      <c r="H72" s="373">
        <v>0</v>
      </c>
      <c r="I72" s="374">
        <v>0</v>
      </c>
      <c r="J72" s="373">
        <v>0</v>
      </c>
      <c r="K72" s="374">
        <v>0</v>
      </c>
      <c r="L72" s="373">
        <v>0</v>
      </c>
      <c r="M72" s="374">
        <v>0</v>
      </c>
      <c r="N72" s="373">
        <v>0</v>
      </c>
      <c r="O72" s="374">
        <v>0</v>
      </c>
      <c r="P72" s="373">
        <v>0</v>
      </c>
      <c r="Q72" s="374">
        <v>0</v>
      </c>
      <c r="R72" s="373">
        <v>0</v>
      </c>
      <c r="S72" s="374">
        <v>0</v>
      </c>
      <c r="T72" s="373">
        <v>0</v>
      </c>
      <c r="U72" s="374">
        <v>0</v>
      </c>
      <c r="V72" s="373">
        <v>0</v>
      </c>
      <c r="W72" s="374">
        <v>0</v>
      </c>
      <c r="X72" s="373">
        <v>0</v>
      </c>
      <c r="Y72" s="374">
        <v>0</v>
      </c>
      <c r="Z72" s="373">
        <v>62317.06</v>
      </c>
      <c r="AA72" s="374">
        <v>31141.26</v>
      </c>
      <c r="AB72" s="373">
        <v>62317.06</v>
      </c>
      <c r="AC72" s="374">
        <v>31141.26</v>
      </c>
      <c r="AE72" s="419"/>
    </row>
    <row r="73" spans="1:31" ht="12.75">
      <c r="A73" s="237" t="s">
        <v>1</v>
      </c>
      <c r="B73" s="330"/>
      <c r="C73" s="331"/>
      <c r="D73" s="330"/>
      <c r="E73" s="331"/>
      <c r="F73" s="330"/>
      <c r="G73" s="331"/>
      <c r="H73" s="330"/>
      <c r="I73" s="331"/>
      <c r="J73" s="330"/>
      <c r="K73" s="331"/>
      <c r="L73" s="330"/>
      <c r="M73" s="331"/>
      <c r="N73" s="333">
        <v>0</v>
      </c>
      <c r="O73" s="334">
        <v>0</v>
      </c>
      <c r="P73" s="330"/>
      <c r="Q73" s="331"/>
      <c r="R73" s="330"/>
      <c r="S73" s="331"/>
      <c r="T73" s="330"/>
      <c r="U73" s="331"/>
      <c r="V73" s="330"/>
      <c r="W73" s="331"/>
      <c r="X73" s="330"/>
      <c r="Y73" s="331"/>
      <c r="Z73" s="330"/>
      <c r="AA73" s="331"/>
      <c r="AB73" s="333">
        <v>0</v>
      </c>
      <c r="AC73" s="334">
        <v>0</v>
      </c>
      <c r="AE73" s="419"/>
    </row>
    <row r="74" spans="1:29" ht="12.75">
      <c r="A74" s="238" t="s">
        <v>251</v>
      </c>
      <c r="B74" s="337"/>
      <c r="C74" s="341"/>
      <c r="D74" s="337"/>
      <c r="E74" s="341"/>
      <c r="F74" s="337"/>
      <c r="G74" s="341"/>
      <c r="H74" s="337"/>
      <c r="I74" s="341"/>
      <c r="J74" s="337"/>
      <c r="K74" s="341"/>
      <c r="L74" s="337"/>
      <c r="M74" s="341"/>
      <c r="N74" s="339">
        <v>0</v>
      </c>
      <c r="O74" s="340">
        <v>0</v>
      </c>
      <c r="P74" s="337"/>
      <c r="Q74" s="341"/>
      <c r="R74" s="337"/>
      <c r="S74" s="341"/>
      <c r="T74" s="337"/>
      <c r="U74" s="341"/>
      <c r="V74" s="337"/>
      <c r="W74" s="341"/>
      <c r="X74" s="337"/>
      <c r="Y74" s="341"/>
      <c r="Z74" s="337"/>
      <c r="AA74" s="341"/>
      <c r="AB74" s="339">
        <v>0</v>
      </c>
      <c r="AC74" s="340">
        <v>0</v>
      </c>
    </row>
    <row r="75" spans="1:29" ht="12.75">
      <c r="A75" s="238" t="s">
        <v>13</v>
      </c>
      <c r="B75" s="337"/>
      <c r="C75" s="341"/>
      <c r="D75" s="337"/>
      <c r="E75" s="341"/>
      <c r="F75" s="337"/>
      <c r="G75" s="341"/>
      <c r="H75" s="337"/>
      <c r="I75" s="341"/>
      <c r="J75" s="337"/>
      <c r="K75" s="341"/>
      <c r="L75" s="337"/>
      <c r="M75" s="341"/>
      <c r="N75" s="339">
        <v>0</v>
      </c>
      <c r="O75" s="340">
        <v>0</v>
      </c>
      <c r="P75" s="337"/>
      <c r="Q75" s="341"/>
      <c r="R75" s="337"/>
      <c r="S75" s="341"/>
      <c r="T75" s="337"/>
      <c r="U75" s="341"/>
      <c r="V75" s="337"/>
      <c r="W75" s="341"/>
      <c r="X75" s="337"/>
      <c r="Y75" s="341"/>
      <c r="Z75" s="337"/>
      <c r="AA75" s="341"/>
      <c r="AB75" s="339">
        <v>0</v>
      </c>
      <c r="AC75" s="340">
        <v>0</v>
      </c>
    </row>
    <row r="76" spans="1:29" ht="12.75">
      <c r="A76" s="977" t="s">
        <v>3</v>
      </c>
      <c r="B76" s="337">
        <v>0</v>
      </c>
      <c r="C76" s="341">
        <v>0</v>
      </c>
      <c r="D76" s="337">
        <v>0</v>
      </c>
      <c r="E76" s="341">
        <v>0</v>
      </c>
      <c r="F76" s="337">
        <v>0</v>
      </c>
      <c r="G76" s="341">
        <v>0</v>
      </c>
      <c r="H76" s="337">
        <v>0</v>
      </c>
      <c r="I76" s="341">
        <v>0</v>
      </c>
      <c r="J76" s="337">
        <v>0</v>
      </c>
      <c r="K76" s="341">
        <v>0</v>
      </c>
      <c r="L76" s="337">
        <v>0</v>
      </c>
      <c r="M76" s="341">
        <v>0</v>
      </c>
      <c r="N76" s="339">
        <v>0</v>
      </c>
      <c r="O76" s="340">
        <v>0</v>
      </c>
      <c r="P76" s="337">
        <v>0</v>
      </c>
      <c r="Q76" s="341">
        <v>0</v>
      </c>
      <c r="R76" s="337">
        <v>0</v>
      </c>
      <c r="S76" s="341">
        <v>0</v>
      </c>
      <c r="T76" s="337">
        <v>0</v>
      </c>
      <c r="U76" s="341">
        <v>0</v>
      </c>
      <c r="V76" s="337">
        <v>0</v>
      </c>
      <c r="W76" s="341">
        <v>0</v>
      </c>
      <c r="X76" s="337">
        <v>0</v>
      </c>
      <c r="Y76" s="341">
        <v>0</v>
      </c>
      <c r="Z76" s="337">
        <v>62317.06</v>
      </c>
      <c r="AA76" s="341">
        <v>31141.26</v>
      </c>
      <c r="AB76" s="339">
        <v>62317.06</v>
      </c>
      <c r="AC76" s="340">
        <v>31141.26</v>
      </c>
    </row>
    <row r="77" spans="1:29" ht="12.75" customHeight="1">
      <c r="A77" s="977" t="s">
        <v>7</v>
      </c>
      <c r="B77" s="377"/>
      <c r="C77" s="378"/>
      <c r="D77" s="377"/>
      <c r="E77" s="378"/>
      <c r="F77" s="377"/>
      <c r="G77" s="378"/>
      <c r="H77" s="377"/>
      <c r="I77" s="378"/>
      <c r="J77" s="377"/>
      <c r="K77" s="378"/>
      <c r="L77" s="377"/>
      <c r="M77" s="378"/>
      <c r="N77" s="339">
        <v>0</v>
      </c>
      <c r="O77" s="340">
        <v>0</v>
      </c>
      <c r="P77" s="377"/>
      <c r="Q77" s="378"/>
      <c r="R77" s="377"/>
      <c r="S77" s="378"/>
      <c r="T77" s="377"/>
      <c r="U77" s="378"/>
      <c r="V77" s="377"/>
      <c r="W77" s="378"/>
      <c r="X77" s="377"/>
      <c r="Y77" s="378"/>
      <c r="Z77" s="377"/>
      <c r="AA77" s="378"/>
      <c r="AB77" s="339">
        <v>0</v>
      </c>
      <c r="AC77" s="340">
        <v>0</v>
      </c>
    </row>
    <row r="78" spans="1:29" ht="12.75" customHeight="1">
      <c r="A78" s="979" t="s">
        <v>4</v>
      </c>
      <c r="B78" s="434"/>
      <c r="C78" s="435"/>
      <c r="D78" s="434"/>
      <c r="E78" s="435"/>
      <c r="F78" s="434"/>
      <c r="G78" s="435"/>
      <c r="H78" s="434"/>
      <c r="I78" s="435"/>
      <c r="J78" s="434"/>
      <c r="K78" s="435"/>
      <c r="L78" s="434"/>
      <c r="M78" s="435"/>
      <c r="N78" s="424">
        <v>0</v>
      </c>
      <c r="O78" s="425">
        <v>0</v>
      </c>
      <c r="P78" s="434"/>
      <c r="Q78" s="435"/>
      <c r="R78" s="434"/>
      <c r="S78" s="435"/>
      <c r="T78" s="434"/>
      <c r="U78" s="435"/>
      <c r="V78" s="434"/>
      <c r="W78" s="435"/>
      <c r="X78" s="434"/>
      <c r="Y78" s="435"/>
      <c r="Z78" s="434"/>
      <c r="AA78" s="435"/>
      <c r="AB78" s="424">
        <v>0</v>
      </c>
      <c r="AC78" s="425">
        <v>0</v>
      </c>
    </row>
    <row r="79" spans="1:29" ht="12.75">
      <c r="A79" s="858" t="s">
        <v>314</v>
      </c>
      <c r="B79" s="859">
        <v>1401799.05</v>
      </c>
      <c r="C79" s="860">
        <v>811377.92</v>
      </c>
      <c r="D79" s="859">
        <v>75861.26</v>
      </c>
      <c r="E79" s="860">
        <v>46964.83</v>
      </c>
      <c r="F79" s="859">
        <v>260147.73</v>
      </c>
      <c r="G79" s="860">
        <v>242086.37</v>
      </c>
      <c r="H79" s="859">
        <v>77420.2</v>
      </c>
      <c r="I79" s="860">
        <v>45405.9</v>
      </c>
      <c r="J79" s="859">
        <v>78212.5</v>
      </c>
      <c r="K79" s="860">
        <v>44613.59</v>
      </c>
      <c r="L79" s="859">
        <v>79013.5</v>
      </c>
      <c r="M79" s="860">
        <v>43812.6</v>
      </c>
      <c r="N79" s="859">
        <v>1972454.24</v>
      </c>
      <c r="O79" s="860">
        <v>1234261.21</v>
      </c>
      <c r="P79" s="859">
        <v>1475267.78</v>
      </c>
      <c r="Q79" s="860">
        <v>886573.57</v>
      </c>
      <c r="R79" s="859">
        <v>80641.96</v>
      </c>
      <c r="S79" s="860">
        <v>200759.48</v>
      </c>
      <c r="T79" s="859">
        <v>280404.98</v>
      </c>
      <c r="U79" s="860">
        <v>370493.48</v>
      </c>
      <c r="V79" s="859">
        <v>82306.41</v>
      </c>
      <c r="W79" s="860">
        <v>199095.03</v>
      </c>
      <c r="X79" s="859">
        <v>83152.39</v>
      </c>
      <c r="Y79" s="860">
        <v>183382.6</v>
      </c>
      <c r="Z79" s="859">
        <v>84007.69</v>
      </c>
      <c r="AA79" s="860">
        <v>187482.78</v>
      </c>
      <c r="AB79" s="859">
        <v>4058235.45</v>
      </c>
      <c r="AC79" s="860">
        <v>3262048.15</v>
      </c>
    </row>
    <row r="80" spans="1:29" ht="12.75">
      <c r="A80" s="440" t="s">
        <v>344</v>
      </c>
      <c r="B80" s="330">
        <v>1326704.62</v>
      </c>
      <c r="C80" s="331">
        <v>763646.26</v>
      </c>
      <c r="D80" s="330">
        <v>0</v>
      </c>
      <c r="E80" s="331">
        <v>0</v>
      </c>
      <c r="F80" s="330">
        <v>0</v>
      </c>
      <c r="G80" s="331">
        <v>0</v>
      </c>
      <c r="H80" s="330">
        <v>0</v>
      </c>
      <c r="I80" s="331">
        <v>0</v>
      </c>
      <c r="J80" s="330">
        <v>0</v>
      </c>
      <c r="K80" s="331">
        <v>0</v>
      </c>
      <c r="L80" s="330">
        <v>0</v>
      </c>
      <c r="M80" s="331">
        <v>0</v>
      </c>
      <c r="N80" s="333">
        <v>1326704.62</v>
      </c>
      <c r="O80" s="334">
        <v>763646.26</v>
      </c>
      <c r="P80" s="330">
        <v>1395444.5</v>
      </c>
      <c r="Q80" s="331">
        <v>694906.37</v>
      </c>
      <c r="R80" s="330">
        <v>0</v>
      </c>
      <c r="S80" s="331">
        <v>0</v>
      </c>
      <c r="T80" s="330">
        <v>0</v>
      </c>
      <c r="U80" s="331">
        <v>0</v>
      </c>
      <c r="V80" s="330">
        <v>0</v>
      </c>
      <c r="W80" s="331">
        <v>0</v>
      </c>
      <c r="X80" s="330">
        <v>0</v>
      </c>
      <c r="Y80" s="331">
        <v>0</v>
      </c>
      <c r="Z80" s="330">
        <v>0</v>
      </c>
      <c r="AA80" s="331">
        <v>0</v>
      </c>
      <c r="AB80" s="333">
        <v>2722149.12</v>
      </c>
      <c r="AC80" s="334">
        <v>1458552.63</v>
      </c>
    </row>
    <row r="81" spans="1:29" ht="12.75">
      <c r="A81" s="409" t="s">
        <v>346</v>
      </c>
      <c r="B81" s="337">
        <v>37136.39</v>
      </c>
      <c r="C81" s="341">
        <v>19705.82</v>
      </c>
      <c r="D81" s="337">
        <v>37618.53</v>
      </c>
      <c r="E81" s="341">
        <v>19223.68</v>
      </c>
      <c r="F81" s="337">
        <v>38106.94</v>
      </c>
      <c r="G81" s="341">
        <v>18735.28</v>
      </c>
      <c r="H81" s="337">
        <v>38601.68</v>
      </c>
      <c r="I81" s="341">
        <v>18240.54</v>
      </c>
      <c r="J81" s="337">
        <v>39102.84</v>
      </c>
      <c r="K81" s="341">
        <v>17739.37</v>
      </c>
      <c r="L81" s="337">
        <v>39610.52</v>
      </c>
      <c r="M81" s="341">
        <v>17231.7</v>
      </c>
      <c r="N81" s="339">
        <v>230176.9</v>
      </c>
      <c r="O81" s="340">
        <v>110876.39</v>
      </c>
      <c r="P81" s="337">
        <v>40124.78</v>
      </c>
      <c r="Q81" s="341">
        <v>16717.44</v>
      </c>
      <c r="R81" s="337">
        <v>40645.72</v>
      </c>
      <c r="S81" s="341">
        <v>16196.5</v>
      </c>
      <c r="T81" s="337">
        <v>41173.42</v>
      </c>
      <c r="U81" s="341">
        <v>15668.79</v>
      </c>
      <c r="V81" s="337">
        <v>41707.98</v>
      </c>
      <c r="W81" s="341">
        <v>15134.24</v>
      </c>
      <c r="X81" s="337">
        <v>42249.47</v>
      </c>
      <c r="Y81" s="341">
        <v>14592.74</v>
      </c>
      <c r="Z81" s="337">
        <v>42798</v>
      </c>
      <c r="AA81" s="341">
        <v>14044.22</v>
      </c>
      <c r="AB81" s="339">
        <v>478876.27</v>
      </c>
      <c r="AC81" s="340">
        <v>203230.32</v>
      </c>
    </row>
    <row r="82" spans="1:29" ht="12.75">
      <c r="A82" s="409" t="s">
        <v>343</v>
      </c>
      <c r="B82" s="337">
        <v>37958.04</v>
      </c>
      <c r="C82" s="341">
        <v>28025.84</v>
      </c>
      <c r="D82" s="337">
        <v>38242.73</v>
      </c>
      <c r="E82" s="341">
        <v>27741.15</v>
      </c>
      <c r="F82" s="337">
        <v>38529.55</v>
      </c>
      <c r="G82" s="341">
        <v>27454.33</v>
      </c>
      <c r="H82" s="337">
        <v>38818.52</v>
      </c>
      <c r="I82" s="341">
        <v>27165.36</v>
      </c>
      <c r="J82" s="337">
        <v>39109.66</v>
      </c>
      <c r="K82" s="341">
        <v>26874.22</v>
      </c>
      <c r="L82" s="337">
        <v>39402.98</v>
      </c>
      <c r="M82" s="341">
        <v>26580.9</v>
      </c>
      <c r="N82" s="339">
        <v>232061.48</v>
      </c>
      <c r="O82" s="340">
        <v>163841.8</v>
      </c>
      <c r="P82" s="337">
        <v>39698.5</v>
      </c>
      <c r="Q82" s="341">
        <v>26285.38</v>
      </c>
      <c r="R82" s="337">
        <v>39996.24</v>
      </c>
      <c r="S82" s="341">
        <v>25987.64</v>
      </c>
      <c r="T82" s="337">
        <v>40296.21</v>
      </c>
      <c r="U82" s="341">
        <v>25687.67</v>
      </c>
      <c r="V82" s="337">
        <v>40598.43</v>
      </c>
      <c r="W82" s="341">
        <v>25385.45</v>
      </c>
      <c r="X82" s="337">
        <v>40902.92</v>
      </c>
      <c r="Y82" s="341">
        <v>25080.96</v>
      </c>
      <c r="Z82" s="337">
        <v>41209.69</v>
      </c>
      <c r="AA82" s="341">
        <v>24774.18</v>
      </c>
      <c r="AB82" s="339">
        <v>474763.47</v>
      </c>
      <c r="AC82" s="340">
        <v>317043.08</v>
      </c>
    </row>
    <row r="83" spans="1:29" ht="12.75">
      <c r="A83" s="409" t="s">
        <v>482</v>
      </c>
      <c r="B83" s="337">
        <v>0</v>
      </c>
      <c r="C83" s="341">
        <v>0</v>
      </c>
      <c r="D83" s="337">
        <v>0</v>
      </c>
      <c r="E83" s="341">
        <v>0</v>
      </c>
      <c r="F83" s="337">
        <v>0</v>
      </c>
      <c r="G83" s="341">
        <v>0</v>
      </c>
      <c r="H83" s="337">
        <v>0</v>
      </c>
      <c r="I83" s="341">
        <v>0</v>
      </c>
      <c r="J83" s="337">
        <v>0</v>
      </c>
      <c r="K83" s="341">
        <v>0</v>
      </c>
      <c r="L83" s="337">
        <v>0</v>
      </c>
      <c r="M83" s="341">
        <v>0</v>
      </c>
      <c r="N83" s="339">
        <v>0</v>
      </c>
      <c r="O83" s="340">
        <v>0</v>
      </c>
      <c r="P83" s="337">
        <v>0</v>
      </c>
      <c r="Q83" s="341">
        <v>148664.38</v>
      </c>
      <c r="R83" s="337">
        <v>0</v>
      </c>
      <c r="S83" s="341">
        <v>158575.34</v>
      </c>
      <c r="T83" s="337">
        <v>0</v>
      </c>
      <c r="U83" s="341">
        <v>148664.38</v>
      </c>
      <c r="V83" s="337">
        <v>0</v>
      </c>
      <c r="W83" s="341">
        <v>158575.34</v>
      </c>
      <c r="X83" s="337">
        <v>0</v>
      </c>
      <c r="Y83" s="341">
        <v>143708.9</v>
      </c>
      <c r="Z83" s="337">
        <v>0</v>
      </c>
      <c r="AA83" s="341">
        <v>148664.38</v>
      </c>
      <c r="AB83" s="339">
        <v>0</v>
      </c>
      <c r="AC83" s="340">
        <v>906852.72</v>
      </c>
    </row>
    <row r="84" spans="1:29" ht="13.5" thickBot="1">
      <c r="A84" s="980" t="s">
        <v>355</v>
      </c>
      <c r="B84" s="438">
        <v>0</v>
      </c>
      <c r="C84" s="727">
        <v>0</v>
      </c>
      <c r="D84" s="438">
        <v>0</v>
      </c>
      <c r="E84" s="727">
        <v>0</v>
      </c>
      <c r="F84" s="438">
        <v>183511.24</v>
      </c>
      <c r="G84" s="727">
        <v>195896.76</v>
      </c>
      <c r="H84" s="438">
        <v>0</v>
      </c>
      <c r="I84" s="727">
        <v>0</v>
      </c>
      <c r="J84" s="438">
        <v>0</v>
      </c>
      <c r="K84" s="727">
        <v>0</v>
      </c>
      <c r="L84" s="438">
        <v>0</v>
      </c>
      <c r="M84" s="727">
        <v>0</v>
      </c>
      <c r="N84" s="970">
        <v>183511.24</v>
      </c>
      <c r="O84" s="971">
        <v>195896.76</v>
      </c>
      <c r="P84" s="438">
        <v>0</v>
      </c>
      <c r="Q84" s="727">
        <v>0</v>
      </c>
      <c r="R84" s="438">
        <v>0</v>
      </c>
      <c r="S84" s="727">
        <v>0</v>
      </c>
      <c r="T84" s="438">
        <v>198935.35</v>
      </c>
      <c r="U84" s="727">
        <v>180472.64</v>
      </c>
      <c r="V84" s="438">
        <v>0</v>
      </c>
      <c r="W84" s="727">
        <v>0</v>
      </c>
      <c r="X84" s="438">
        <v>0</v>
      </c>
      <c r="Y84" s="727">
        <v>0</v>
      </c>
      <c r="Z84" s="438">
        <v>0</v>
      </c>
      <c r="AA84" s="727">
        <v>0</v>
      </c>
      <c r="AB84" s="970">
        <v>382446.59</v>
      </c>
      <c r="AC84" s="971">
        <v>376369.4</v>
      </c>
    </row>
    <row r="85" spans="1:29" ht="13.5" thickBot="1">
      <c r="A85" s="913" t="s">
        <v>495</v>
      </c>
      <c r="B85" s="381">
        <v>2387361.66</v>
      </c>
      <c r="C85" s="382">
        <v>1206146.94</v>
      </c>
      <c r="D85" s="381">
        <v>1074122.8</v>
      </c>
      <c r="E85" s="382">
        <v>429034.94</v>
      </c>
      <c r="F85" s="381">
        <v>1271273.04</v>
      </c>
      <c r="G85" s="382">
        <v>611292.7</v>
      </c>
      <c r="H85" s="381">
        <v>1101576.29</v>
      </c>
      <c r="I85" s="382">
        <v>401581.45</v>
      </c>
      <c r="J85" s="381">
        <v>1115568.57</v>
      </c>
      <c r="K85" s="382">
        <v>387589.16</v>
      </c>
      <c r="L85" s="381">
        <v>1129740.94</v>
      </c>
      <c r="M85" s="382">
        <v>373416.81</v>
      </c>
      <c r="N85" s="381">
        <v>8079643.300000001</v>
      </c>
      <c r="O85" s="382">
        <v>3409062</v>
      </c>
      <c r="P85" s="381">
        <v>2366146.47</v>
      </c>
      <c r="Q85" s="382">
        <v>1202632.75</v>
      </c>
      <c r="R85" s="381">
        <v>982902.2</v>
      </c>
      <c r="S85" s="382">
        <v>505437.1</v>
      </c>
      <c r="T85" s="381">
        <v>1194193.44</v>
      </c>
      <c r="U85" s="382">
        <v>663642.88</v>
      </c>
      <c r="V85" s="381">
        <v>1007771.66</v>
      </c>
      <c r="W85" s="382">
        <v>480567.66</v>
      </c>
      <c r="X85" s="381">
        <v>699323.37</v>
      </c>
      <c r="Y85" s="382">
        <v>453027.97</v>
      </c>
      <c r="Z85" s="381">
        <v>770478.14</v>
      </c>
      <c r="AA85" s="382">
        <v>480287.01</v>
      </c>
      <c r="AB85" s="381">
        <v>15100458.580000002</v>
      </c>
      <c r="AC85" s="382">
        <v>7194657.369999999</v>
      </c>
    </row>
    <row r="86" spans="1:29" ht="13.5" thickBot="1">
      <c r="A86" s="913" t="s">
        <v>245</v>
      </c>
      <c r="B86" s="381">
        <v>4016626.24</v>
      </c>
      <c r="C86" s="381">
        <v>1488832.56</v>
      </c>
      <c r="D86" s="381">
        <v>2711913.9</v>
      </c>
      <c r="E86" s="381">
        <v>696143.28</v>
      </c>
      <c r="F86" s="381">
        <v>2928750.93</v>
      </c>
      <c r="G86" s="381">
        <v>866607.66</v>
      </c>
      <c r="H86" s="381">
        <v>2771233.23</v>
      </c>
      <c r="I86" s="381">
        <v>642293</v>
      </c>
      <c r="J86" s="381">
        <v>2801454.48</v>
      </c>
      <c r="K86" s="381">
        <v>614933.55</v>
      </c>
      <c r="L86" s="381">
        <v>2828075.59</v>
      </c>
      <c r="M86" s="381">
        <v>585904.55</v>
      </c>
      <c r="N86" s="381">
        <v>18058054.37</v>
      </c>
      <c r="O86" s="381">
        <v>4894714.6</v>
      </c>
      <c r="P86" s="381">
        <v>3971512.89</v>
      </c>
      <c r="Q86" s="381">
        <v>1401460.03</v>
      </c>
      <c r="R86" s="381">
        <v>2603397.99</v>
      </c>
      <c r="S86" s="381">
        <v>689814.65</v>
      </c>
      <c r="T86" s="381">
        <v>2829955.49</v>
      </c>
      <c r="U86" s="381">
        <v>832807.4</v>
      </c>
      <c r="V86" s="381">
        <v>2658916.33</v>
      </c>
      <c r="W86" s="381">
        <v>635607.18</v>
      </c>
      <c r="X86" s="381">
        <v>2366045.19</v>
      </c>
      <c r="Y86" s="381">
        <v>592591.58</v>
      </c>
      <c r="Z86" s="381">
        <v>2452958.47</v>
      </c>
      <c r="AA86" s="381">
        <v>2641586.21</v>
      </c>
      <c r="AB86" s="381">
        <v>34940840.730000004</v>
      </c>
      <c r="AC86" s="381">
        <v>11688581.649999999</v>
      </c>
    </row>
    <row r="87" spans="2:29" ht="12" thickBot="1">
      <c r="B87" s="383"/>
      <c r="C87" s="383"/>
      <c r="D87" s="383"/>
      <c r="E87" s="383"/>
      <c r="F87" s="383"/>
      <c r="G87" s="383"/>
      <c r="H87" s="383"/>
      <c r="I87" s="383"/>
      <c r="J87" s="383"/>
      <c r="K87" s="383"/>
      <c r="L87" s="383"/>
      <c r="M87" s="383"/>
      <c r="N87" s="383"/>
      <c r="O87" s="383"/>
      <c r="P87" s="383"/>
      <c r="Q87" s="383"/>
      <c r="R87" s="383"/>
      <c r="S87" s="383"/>
      <c r="T87" s="383"/>
      <c r="U87" s="383"/>
      <c r="V87" s="383"/>
      <c r="W87" s="383"/>
      <c r="X87" s="383"/>
      <c r="Y87" s="383"/>
      <c r="Z87" s="383"/>
      <c r="AA87" s="383"/>
      <c r="AB87" s="383"/>
      <c r="AC87" s="383"/>
    </row>
    <row r="88" spans="1:29" ht="13.5" thickBot="1">
      <c r="A88" s="161" t="s">
        <v>245</v>
      </c>
      <c r="B88" s="381">
        <v>4678338.76</v>
      </c>
      <c r="C88" s="382">
        <v>1610225.04</v>
      </c>
      <c r="D88" s="381">
        <v>3382167.95</v>
      </c>
      <c r="E88" s="382">
        <v>806175.15</v>
      </c>
      <c r="F88" s="381">
        <v>3608747.95</v>
      </c>
      <c r="G88" s="382">
        <v>989044.38</v>
      </c>
      <c r="H88" s="381">
        <v>3460439.1</v>
      </c>
      <c r="I88" s="382">
        <v>761251.83</v>
      </c>
      <c r="J88" s="381">
        <v>3501471.06</v>
      </c>
      <c r="K88" s="382">
        <v>738596.7</v>
      </c>
      <c r="L88" s="381">
        <v>3541972.26</v>
      </c>
      <c r="M88" s="382">
        <v>706777.99</v>
      </c>
      <c r="N88" s="381">
        <v>22173137.080000002</v>
      </c>
      <c r="O88" s="382">
        <v>5612071.09</v>
      </c>
      <c r="P88" s="381">
        <v>4700491.09</v>
      </c>
      <c r="Q88" s="382">
        <v>1527763.05</v>
      </c>
      <c r="R88" s="381">
        <v>3350126.71</v>
      </c>
      <c r="S88" s="382">
        <v>817924.56</v>
      </c>
      <c r="T88" s="381">
        <v>3598839.29</v>
      </c>
      <c r="U88" s="382">
        <v>959199.12</v>
      </c>
      <c r="V88" s="381">
        <v>3441279.79</v>
      </c>
      <c r="W88" s="382">
        <v>767172.8</v>
      </c>
      <c r="X88" s="381">
        <v>3172966.101287327</v>
      </c>
      <c r="Y88" s="382">
        <v>722583.19</v>
      </c>
      <c r="Z88" s="381">
        <v>3310461.84</v>
      </c>
      <c r="AA88" s="382">
        <v>2782874.72</v>
      </c>
      <c r="AB88" s="381">
        <v>43747301.90128733</v>
      </c>
      <c r="AC88" s="382">
        <v>13189588.53</v>
      </c>
    </row>
    <row r="89" spans="1:29" ht="13.5" customHeight="1" thickBot="1">
      <c r="A89" s="161" t="s">
        <v>305</v>
      </c>
      <c r="B89" s="1052">
        <v>6288563.8</v>
      </c>
      <c r="C89" s="1053"/>
      <c r="D89" s="1052">
        <v>4188343.1</v>
      </c>
      <c r="E89" s="1053"/>
      <c r="F89" s="1052">
        <v>4597792.33</v>
      </c>
      <c r="G89" s="1053"/>
      <c r="H89" s="1052">
        <v>4221690.93</v>
      </c>
      <c r="I89" s="1053"/>
      <c r="J89" s="1052">
        <v>4240067.76</v>
      </c>
      <c r="K89" s="1053"/>
      <c r="L89" s="1052">
        <v>4248750.25</v>
      </c>
      <c r="M89" s="1053"/>
      <c r="N89" s="1052">
        <v>27785208.17</v>
      </c>
      <c r="O89" s="1053"/>
      <c r="P89" s="1052">
        <v>6228254.14</v>
      </c>
      <c r="Q89" s="1053"/>
      <c r="R89" s="1052">
        <v>4168051.27</v>
      </c>
      <c r="S89" s="1053"/>
      <c r="T89" s="1052">
        <v>4558038.41</v>
      </c>
      <c r="U89" s="1053"/>
      <c r="V89" s="1052">
        <v>4208452.59</v>
      </c>
      <c r="W89" s="1053"/>
      <c r="X89" s="1052">
        <v>3895549.2912873267</v>
      </c>
      <c r="Y89" s="1053"/>
      <c r="Z89" s="1052">
        <v>6093336.56</v>
      </c>
      <c r="AA89" s="1053"/>
      <c r="AB89" s="1052">
        <v>56936890.43128733</v>
      </c>
      <c r="AC89" s="1053"/>
    </row>
    <row r="90" ht="11.25">
      <c r="B90" s="613"/>
    </row>
    <row r="91" ht="11.25">
      <c r="Z91" s="613"/>
    </row>
  </sheetData>
  <sheetProtection/>
  <mergeCells count="29">
    <mergeCell ref="AB7:AC7"/>
    <mergeCell ref="B89:C89"/>
    <mergeCell ref="D89:E89"/>
    <mergeCell ref="F89:G89"/>
    <mergeCell ref="H89:I89"/>
    <mergeCell ref="J89:K89"/>
    <mergeCell ref="L89:M89"/>
    <mergeCell ref="P89:Q89"/>
    <mergeCell ref="AB89:AC89"/>
    <mergeCell ref="Z7:AA7"/>
    <mergeCell ref="N89:O89"/>
    <mergeCell ref="R7:S7"/>
    <mergeCell ref="T7:U7"/>
    <mergeCell ref="V7:W7"/>
    <mergeCell ref="N7:O7"/>
    <mergeCell ref="X7:Y7"/>
    <mergeCell ref="R89:S89"/>
    <mergeCell ref="T89:U89"/>
    <mergeCell ref="V89:W89"/>
    <mergeCell ref="Z89:AA89"/>
    <mergeCell ref="X89:Y89"/>
    <mergeCell ref="A7:A9"/>
    <mergeCell ref="B7:C7"/>
    <mergeCell ref="D7:E7"/>
    <mergeCell ref="F7:G7"/>
    <mergeCell ref="H7:I7"/>
    <mergeCell ref="J7:K7"/>
    <mergeCell ref="L7:M7"/>
    <mergeCell ref="P7:Q7"/>
  </mergeCells>
  <printOptions horizontalCentered="1"/>
  <pageMargins left="0" right="0" top="0" bottom="0" header="0" footer="0"/>
  <pageSetup firstPageNumber="7" useFirstPageNumber="1" fitToWidth="2" horizontalDpi="600" verticalDpi="600" orientation="portrait" paperSize="9" scale="65" r:id="rId2"/>
  <headerFooter alignWithMargins="0">
    <oddFooter>&amp;CPágina N° &amp;P</oddFooter>
  </headerFooter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G90"/>
  <sheetViews>
    <sheetView showGridLines="0" view="pageBreakPreview" zoomScale="6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18" sqref="J18"/>
    </sheetView>
  </sheetViews>
  <sheetFormatPr defaultColWidth="11.421875" defaultRowHeight="12.75"/>
  <cols>
    <col min="1" max="1" width="26.421875" style="1" customWidth="1"/>
    <col min="2" max="2" width="10.140625" style="1" bestFit="1" customWidth="1"/>
    <col min="3" max="3" width="8.00390625" style="1" customWidth="1"/>
    <col min="4" max="4" width="11.140625" style="1" bestFit="1" customWidth="1"/>
    <col min="5" max="5" width="8.28125" style="1" customWidth="1"/>
    <col min="6" max="6" width="9.00390625" style="1" customWidth="1"/>
    <col min="7" max="7" width="10.140625" style="1" bestFit="1" customWidth="1"/>
    <col min="8" max="15" width="11.140625" style="1" bestFit="1" customWidth="1"/>
    <col min="16" max="16" width="9.00390625" style="1" hidden="1" customWidth="1"/>
    <col min="17" max="17" width="8.00390625" style="1" hidden="1" customWidth="1"/>
    <col min="18" max="18" width="8.57421875" style="1" hidden="1" customWidth="1"/>
    <col min="19" max="19" width="6.7109375" style="1" hidden="1" customWidth="1"/>
    <col min="20" max="20" width="9.00390625" style="1" hidden="1" customWidth="1"/>
    <col min="21" max="21" width="6.7109375" style="1" hidden="1" customWidth="1"/>
    <col min="22" max="22" width="9.00390625" style="1" hidden="1" customWidth="1"/>
    <col min="23" max="23" width="6.7109375" style="1" hidden="1" customWidth="1"/>
    <col min="24" max="24" width="9.00390625" style="1" hidden="1" customWidth="1"/>
    <col min="25" max="25" width="6.7109375" style="1" hidden="1" customWidth="1"/>
    <col min="26" max="26" width="9.00390625" style="1" hidden="1" customWidth="1"/>
    <col min="27" max="27" width="6.7109375" style="1" hidden="1" customWidth="1"/>
    <col min="28" max="28" width="8.00390625" style="1" hidden="1" customWidth="1"/>
    <col min="29" max="29" width="7.140625" style="1" hidden="1" customWidth="1"/>
    <col min="30" max="30" width="9.7109375" style="1" customWidth="1"/>
    <col min="31" max="31" width="9.00390625" style="1" customWidth="1"/>
    <col min="32" max="32" width="12.28125" style="1" bestFit="1" customWidth="1"/>
    <col min="33" max="33" width="9.7109375" style="1" bestFit="1" customWidth="1"/>
    <col min="34" max="16384" width="11.421875" style="1" customWidth="1"/>
  </cols>
  <sheetData>
    <row r="1" spans="1:32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41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41"/>
      <c r="AE1" s="56" t="s">
        <v>212</v>
      </c>
      <c r="AF1" s="1"/>
    </row>
    <row r="2" spans="5:32" ht="18" customHeight="1">
      <c r="E2" s="36"/>
      <c r="H2" s="36" t="s">
        <v>427</v>
      </c>
      <c r="Q2" s="36"/>
      <c r="AF2" s="1"/>
    </row>
    <row r="3" spans="3:32" ht="18" customHeight="1">
      <c r="C3" s="36"/>
      <c r="Q3" s="36"/>
      <c r="AF3" s="1"/>
    </row>
    <row r="4" spans="1:32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4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41"/>
      <c r="AE4" s="56" t="s">
        <v>209</v>
      </c>
      <c r="AF4" s="1"/>
    </row>
    <row r="5" spans="2:32" ht="13.5" thickBot="1">
      <c r="B5" s="29"/>
      <c r="C5" s="246"/>
      <c r="F5" s="246" t="s">
        <v>502</v>
      </c>
      <c r="Q5" s="30"/>
      <c r="R5" s="29"/>
      <c r="AF5" s="1"/>
    </row>
    <row r="6" spans="14:15" ht="13.5" customHeight="1" thickBot="1">
      <c r="N6" s="1062" t="s">
        <v>509</v>
      </c>
      <c r="O6" s="1063"/>
    </row>
    <row r="7" spans="1:31" s="65" customFormat="1" ht="13.5" thickBot="1">
      <c r="A7" s="1059" t="s">
        <v>221</v>
      </c>
      <c r="B7" s="1050">
        <v>2008</v>
      </c>
      <c r="C7" s="1051"/>
      <c r="D7" s="1050">
        <v>2009</v>
      </c>
      <c r="E7" s="1051"/>
      <c r="F7" s="1050">
        <v>2010</v>
      </c>
      <c r="G7" s="1051"/>
      <c r="H7" s="1050">
        <v>2011</v>
      </c>
      <c r="I7" s="1051"/>
      <c r="J7" s="1050">
        <v>2012</v>
      </c>
      <c r="K7" s="1051"/>
      <c r="L7" s="1050">
        <v>2013</v>
      </c>
      <c r="M7" s="1051"/>
      <c r="N7" s="1050">
        <v>2014</v>
      </c>
      <c r="O7" s="1051"/>
      <c r="P7" s="1050">
        <v>2015</v>
      </c>
      <c r="Q7" s="1051"/>
      <c r="R7" s="1050">
        <v>2016</v>
      </c>
      <c r="S7" s="1051"/>
      <c r="T7" s="1050">
        <v>2017</v>
      </c>
      <c r="U7" s="1051"/>
      <c r="V7" s="1050">
        <v>2018</v>
      </c>
      <c r="W7" s="1051"/>
      <c r="X7" s="1050">
        <v>2019</v>
      </c>
      <c r="Y7" s="1051"/>
      <c r="Z7" s="1050">
        <v>2020</v>
      </c>
      <c r="AA7" s="1051"/>
      <c r="AB7" s="1050">
        <v>2021</v>
      </c>
      <c r="AC7" s="1051"/>
      <c r="AD7" s="1050" t="s">
        <v>501</v>
      </c>
      <c r="AE7" s="1051"/>
    </row>
    <row r="8" spans="1:31" s="65" customFormat="1" ht="12.75">
      <c r="A8" s="1060"/>
      <c r="B8" s="72" t="s">
        <v>226</v>
      </c>
      <c r="C8" s="71" t="s">
        <v>169</v>
      </c>
      <c r="D8" s="72" t="s">
        <v>226</v>
      </c>
      <c r="E8" s="71" t="s">
        <v>169</v>
      </c>
      <c r="F8" s="72" t="s">
        <v>226</v>
      </c>
      <c r="G8" s="71" t="s">
        <v>169</v>
      </c>
      <c r="H8" s="72" t="s">
        <v>226</v>
      </c>
      <c r="I8" s="71" t="s">
        <v>169</v>
      </c>
      <c r="J8" s="72" t="s">
        <v>226</v>
      </c>
      <c r="K8" s="71" t="s">
        <v>169</v>
      </c>
      <c r="L8" s="72" t="s">
        <v>226</v>
      </c>
      <c r="M8" s="71" t="s">
        <v>169</v>
      </c>
      <c r="N8" s="72" t="s">
        <v>226</v>
      </c>
      <c r="O8" s="71" t="s">
        <v>169</v>
      </c>
      <c r="P8" s="72" t="s">
        <v>226</v>
      </c>
      <c r="Q8" s="71" t="s">
        <v>169</v>
      </c>
      <c r="R8" s="72" t="s">
        <v>226</v>
      </c>
      <c r="S8" s="71" t="s">
        <v>169</v>
      </c>
      <c r="T8" s="72" t="s">
        <v>226</v>
      </c>
      <c r="U8" s="71" t="s">
        <v>169</v>
      </c>
      <c r="V8" s="72" t="s">
        <v>226</v>
      </c>
      <c r="W8" s="71" t="s">
        <v>169</v>
      </c>
      <c r="X8" s="72" t="s">
        <v>226</v>
      </c>
      <c r="Y8" s="71" t="s">
        <v>169</v>
      </c>
      <c r="Z8" s="72" t="s">
        <v>226</v>
      </c>
      <c r="AA8" s="71" t="s">
        <v>169</v>
      </c>
      <c r="AB8" s="72" t="s">
        <v>226</v>
      </c>
      <c r="AC8" s="71" t="s">
        <v>169</v>
      </c>
      <c r="AD8" s="72" t="s">
        <v>226</v>
      </c>
      <c r="AE8" s="71" t="s">
        <v>169</v>
      </c>
    </row>
    <row r="9" spans="1:31" s="65" customFormat="1" ht="13.5" thickBot="1">
      <c r="A9" s="1061"/>
      <c r="B9" s="67" t="s">
        <v>1</v>
      </c>
      <c r="C9" s="66" t="s">
        <v>230</v>
      </c>
      <c r="D9" s="67" t="s">
        <v>1</v>
      </c>
      <c r="E9" s="66" t="s">
        <v>230</v>
      </c>
      <c r="F9" s="67" t="s">
        <v>1</v>
      </c>
      <c r="G9" s="66" t="s">
        <v>230</v>
      </c>
      <c r="H9" s="67" t="s">
        <v>1</v>
      </c>
      <c r="I9" s="66" t="s">
        <v>230</v>
      </c>
      <c r="J9" s="67" t="s">
        <v>1</v>
      </c>
      <c r="K9" s="66" t="s">
        <v>230</v>
      </c>
      <c r="L9" s="67" t="s">
        <v>1</v>
      </c>
      <c r="M9" s="66" t="s">
        <v>230</v>
      </c>
      <c r="N9" s="67" t="s">
        <v>1</v>
      </c>
      <c r="O9" s="66" t="s">
        <v>230</v>
      </c>
      <c r="P9" s="67" t="s">
        <v>1</v>
      </c>
      <c r="Q9" s="66" t="s">
        <v>230</v>
      </c>
      <c r="R9" s="67" t="s">
        <v>1</v>
      </c>
      <c r="S9" s="66" t="s">
        <v>230</v>
      </c>
      <c r="T9" s="67" t="s">
        <v>1</v>
      </c>
      <c r="U9" s="66" t="s">
        <v>230</v>
      </c>
      <c r="V9" s="67" t="s">
        <v>1</v>
      </c>
      <c r="W9" s="66" t="s">
        <v>230</v>
      </c>
      <c r="X9" s="67" t="s">
        <v>1</v>
      </c>
      <c r="Y9" s="66" t="s">
        <v>230</v>
      </c>
      <c r="Z9" s="67" t="s">
        <v>1</v>
      </c>
      <c r="AA9" s="66" t="s">
        <v>230</v>
      </c>
      <c r="AB9" s="67" t="s">
        <v>1</v>
      </c>
      <c r="AC9" s="66" t="s">
        <v>230</v>
      </c>
      <c r="AD9" s="67" t="s">
        <v>1</v>
      </c>
      <c r="AE9" s="66" t="s">
        <v>230</v>
      </c>
    </row>
    <row r="10" ht="13.5" thickBot="1">
      <c r="AF10" s="65"/>
    </row>
    <row r="11" spans="1:32" s="52" customFormat="1" ht="24" customHeight="1" thickBot="1">
      <c r="A11" s="235"/>
      <c r="B11" s="1064"/>
      <c r="C11" s="1064"/>
      <c r="D11" s="1064"/>
      <c r="E11" s="1064"/>
      <c r="F11" s="1064"/>
      <c r="G11" s="1064"/>
      <c r="H11" s="1064"/>
      <c r="I11" s="1064"/>
      <c r="J11" s="1064"/>
      <c r="K11" s="1064"/>
      <c r="L11" s="1064"/>
      <c r="M11" s="1064"/>
      <c r="N11" s="1064"/>
      <c r="O11" s="1064"/>
      <c r="P11" s="1064"/>
      <c r="Q11" s="1064"/>
      <c r="R11" s="1064"/>
      <c r="S11" s="1064"/>
      <c r="T11" s="1064"/>
      <c r="U11" s="1064"/>
      <c r="V11" s="1064"/>
      <c r="W11" s="1064"/>
      <c r="X11" s="1064"/>
      <c r="Y11" s="1064"/>
      <c r="Z11" s="1064"/>
      <c r="AA11" s="1064"/>
      <c r="AB11" s="1064"/>
      <c r="AC11" s="1064"/>
      <c r="AD11" s="1064"/>
      <c r="AE11" s="1065"/>
      <c r="AF11" s="65"/>
    </row>
    <row r="12" spans="1:32" ht="12.75">
      <c r="A12" s="236" t="s">
        <v>246</v>
      </c>
      <c r="B12" s="384">
        <v>3481690.86</v>
      </c>
      <c r="C12" s="385">
        <v>1357562.61</v>
      </c>
      <c r="D12" s="384">
        <v>5976232.140000001</v>
      </c>
      <c r="E12" s="385">
        <v>1498286.15</v>
      </c>
      <c r="F12" s="384">
        <v>6260163.5</v>
      </c>
      <c r="G12" s="385">
        <v>1446639.11</v>
      </c>
      <c r="H12" s="384">
        <v>6619660.200000001</v>
      </c>
      <c r="I12" s="385">
        <v>1394709.82</v>
      </c>
      <c r="J12" s="384">
        <v>7304195.05</v>
      </c>
      <c r="K12" s="385">
        <v>1396068.43</v>
      </c>
      <c r="L12" s="384">
        <v>8806461.171287326</v>
      </c>
      <c r="M12" s="385">
        <v>1501006.88</v>
      </c>
      <c r="N12" s="384">
        <v>13149301.620000001</v>
      </c>
      <c r="O12" s="385">
        <v>1978344.01</v>
      </c>
      <c r="P12" s="384">
        <v>0</v>
      </c>
      <c r="Q12" s="385">
        <v>0</v>
      </c>
      <c r="R12" s="384">
        <v>0</v>
      </c>
      <c r="S12" s="385">
        <v>0</v>
      </c>
      <c r="T12" s="384">
        <v>0</v>
      </c>
      <c r="U12" s="385">
        <v>0</v>
      </c>
      <c r="V12" s="384">
        <v>0</v>
      </c>
      <c r="W12" s="385">
        <v>0</v>
      </c>
      <c r="X12" s="384">
        <v>0</v>
      </c>
      <c r="Y12" s="385">
        <v>0</v>
      </c>
      <c r="Z12" s="384">
        <v>0</v>
      </c>
      <c r="AA12" s="385">
        <v>0</v>
      </c>
      <c r="AB12" s="384">
        <v>0</v>
      </c>
      <c r="AC12" s="385">
        <v>0</v>
      </c>
      <c r="AD12" s="348">
        <v>51597704.54128733</v>
      </c>
      <c r="AE12" s="349">
        <v>10572617.01</v>
      </c>
      <c r="AF12" s="65"/>
    </row>
    <row r="13" spans="1:33" ht="12.75">
      <c r="A13" s="237" t="s">
        <v>1</v>
      </c>
      <c r="B13" s="330">
        <v>546306.44</v>
      </c>
      <c r="C13" s="332">
        <v>148300.77</v>
      </c>
      <c r="D13" s="330">
        <v>644819.1</v>
      </c>
      <c r="E13" s="332">
        <v>161660.97</v>
      </c>
      <c r="F13" s="330">
        <v>676485.46</v>
      </c>
      <c r="G13" s="332">
        <v>156088.44</v>
      </c>
      <c r="H13" s="330">
        <v>714243.19</v>
      </c>
      <c r="I13" s="332">
        <v>150485.39</v>
      </c>
      <c r="J13" s="330">
        <v>788102.64</v>
      </c>
      <c r="K13" s="332">
        <v>150631.97</v>
      </c>
      <c r="L13" s="330">
        <v>950193.0224691799</v>
      </c>
      <c r="M13" s="332">
        <v>161954.6</v>
      </c>
      <c r="N13" s="337">
        <v>1418773.69</v>
      </c>
      <c r="O13" s="338">
        <v>213457.97</v>
      </c>
      <c r="P13" s="330"/>
      <c r="Q13" s="332"/>
      <c r="R13" s="330"/>
      <c r="S13" s="332"/>
      <c r="T13" s="330"/>
      <c r="U13" s="332"/>
      <c r="V13" s="330"/>
      <c r="W13" s="332"/>
      <c r="X13" s="330"/>
      <c r="Y13" s="332"/>
      <c r="Z13" s="330"/>
      <c r="AA13" s="332"/>
      <c r="AB13" s="330"/>
      <c r="AC13" s="332"/>
      <c r="AD13" s="333">
        <v>5738923.542469179</v>
      </c>
      <c r="AE13" s="334">
        <v>1142580.11</v>
      </c>
      <c r="AF13" s="65"/>
      <c r="AG13" s="25"/>
    </row>
    <row r="14" spans="1:32" ht="12.75">
      <c r="A14" s="238" t="s">
        <v>36</v>
      </c>
      <c r="B14" s="337">
        <v>0</v>
      </c>
      <c r="C14" s="338">
        <v>86203.35</v>
      </c>
      <c r="D14" s="337">
        <v>390262.2</v>
      </c>
      <c r="E14" s="338">
        <v>97841.69</v>
      </c>
      <c r="F14" s="337">
        <v>409427.58</v>
      </c>
      <c r="G14" s="338">
        <v>94468.92</v>
      </c>
      <c r="H14" s="337">
        <v>432279.58</v>
      </c>
      <c r="I14" s="338">
        <v>91077.84</v>
      </c>
      <c r="J14" s="337">
        <v>476981.34</v>
      </c>
      <c r="K14" s="338">
        <v>91166.65</v>
      </c>
      <c r="L14" s="337">
        <v>575082.9000000011</v>
      </c>
      <c r="M14" s="338">
        <v>98019.31</v>
      </c>
      <c r="N14" s="337">
        <v>858680.75</v>
      </c>
      <c r="O14" s="338">
        <v>129190.51</v>
      </c>
      <c r="P14" s="337"/>
      <c r="Q14" s="338"/>
      <c r="R14" s="337"/>
      <c r="S14" s="338"/>
      <c r="T14" s="337"/>
      <c r="U14" s="338"/>
      <c r="V14" s="337"/>
      <c r="W14" s="338"/>
      <c r="X14" s="337"/>
      <c r="Y14" s="338"/>
      <c r="Z14" s="337"/>
      <c r="AA14" s="338"/>
      <c r="AB14" s="337"/>
      <c r="AC14" s="338"/>
      <c r="AD14" s="339">
        <v>3142714.35</v>
      </c>
      <c r="AE14" s="340">
        <v>687968.27</v>
      </c>
      <c r="AF14" s="65"/>
    </row>
    <row r="15" spans="1:32" ht="12.75">
      <c r="A15" s="238" t="s">
        <v>37</v>
      </c>
      <c r="B15" s="337">
        <v>520172.8</v>
      </c>
      <c r="C15" s="338">
        <v>141206.57</v>
      </c>
      <c r="D15" s="337">
        <v>613973.09</v>
      </c>
      <c r="E15" s="338">
        <v>153927.57</v>
      </c>
      <c r="F15" s="337">
        <v>644124.68</v>
      </c>
      <c r="G15" s="338">
        <v>148621.6</v>
      </c>
      <c r="H15" s="337">
        <v>680076.17</v>
      </c>
      <c r="I15" s="338">
        <v>143286.67</v>
      </c>
      <c r="J15" s="337">
        <v>750402.13</v>
      </c>
      <c r="K15" s="338">
        <v>143426.14</v>
      </c>
      <c r="L15" s="337">
        <v>904738.64264321</v>
      </c>
      <c r="M15" s="338">
        <v>154207.07</v>
      </c>
      <c r="N15" s="337">
        <v>1350903.75</v>
      </c>
      <c r="O15" s="338">
        <v>203246.83</v>
      </c>
      <c r="P15" s="337"/>
      <c r="Q15" s="338"/>
      <c r="R15" s="337"/>
      <c r="S15" s="338"/>
      <c r="T15" s="337"/>
      <c r="U15" s="338"/>
      <c r="V15" s="337"/>
      <c r="W15" s="338"/>
      <c r="X15" s="337"/>
      <c r="Y15" s="338"/>
      <c r="Z15" s="337"/>
      <c r="AA15" s="338"/>
      <c r="AB15" s="337"/>
      <c r="AC15" s="338"/>
      <c r="AD15" s="339">
        <v>5464391.26264321</v>
      </c>
      <c r="AE15" s="340">
        <v>1087922.45</v>
      </c>
      <c r="AF15" s="65"/>
    </row>
    <row r="16" spans="1:32" ht="12.75">
      <c r="A16" s="238" t="s">
        <v>19</v>
      </c>
      <c r="B16" s="337">
        <v>1114679.33</v>
      </c>
      <c r="C16" s="338">
        <v>302591.84</v>
      </c>
      <c r="D16" s="337">
        <v>1315684.08</v>
      </c>
      <c r="E16" s="338">
        <v>329851.84</v>
      </c>
      <c r="F16" s="337">
        <v>1380295.82</v>
      </c>
      <c r="G16" s="338">
        <v>318481.59</v>
      </c>
      <c r="H16" s="337">
        <v>1457336.42</v>
      </c>
      <c r="I16" s="338">
        <v>307049.07</v>
      </c>
      <c r="J16" s="337">
        <v>1608038.61</v>
      </c>
      <c r="K16" s="338">
        <v>307348.35</v>
      </c>
      <c r="L16" s="337">
        <v>1938766.63066074</v>
      </c>
      <c r="M16" s="338">
        <v>330450.91</v>
      </c>
      <c r="N16" s="337">
        <v>2894854.98</v>
      </c>
      <c r="O16" s="338">
        <v>435537.85</v>
      </c>
      <c r="P16" s="337"/>
      <c r="Q16" s="338"/>
      <c r="R16" s="337"/>
      <c r="S16" s="338"/>
      <c r="T16" s="337"/>
      <c r="U16" s="338"/>
      <c r="V16" s="337"/>
      <c r="W16" s="338"/>
      <c r="X16" s="337"/>
      <c r="Y16" s="338"/>
      <c r="Z16" s="337"/>
      <c r="AA16" s="338"/>
      <c r="AB16" s="337"/>
      <c r="AC16" s="338"/>
      <c r="AD16" s="339">
        <v>11709655.87066074</v>
      </c>
      <c r="AE16" s="340">
        <v>2331311.45</v>
      </c>
      <c r="AF16" s="65"/>
    </row>
    <row r="17" spans="1:32" ht="12.75">
      <c r="A17" s="238" t="s">
        <v>15</v>
      </c>
      <c r="B17" s="337">
        <v>108923.57</v>
      </c>
      <c r="C17" s="338">
        <v>29568.55</v>
      </c>
      <c r="D17" s="337">
        <v>128565.27</v>
      </c>
      <c r="E17" s="338">
        <v>32232.27</v>
      </c>
      <c r="F17" s="337">
        <v>134878.94</v>
      </c>
      <c r="G17" s="338">
        <v>31121.17</v>
      </c>
      <c r="H17" s="337">
        <v>142407.14</v>
      </c>
      <c r="I17" s="338">
        <v>30004.13</v>
      </c>
      <c r="J17" s="337">
        <v>157133.4</v>
      </c>
      <c r="K17" s="338">
        <v>30033.29</v>
      </c>
      <c r="L17" s="337">
        <v>189451.28559986598</v>
      </c>
      <c r="M17" s="338">
        <v>32290.75</v>
      </c>
      <c r="N17" s="337">
        <v>282877.78</v>
      </c>
      <c r="O17" s="338">
        <v>42559.79</v>
      </c>
      <c r="P17" s="337"/>
      <c r="Q17" s="338"/>
      <c r="R17" s="337"/>
      <c r="S17" s="338"/>
      <c r="T17" s="337"/>
      <c r="U17" s="338"/>
      <c r="V17" s="337"/>
      <c r="W17" s="338"/>
      <c r="X17" s="337"/>
      <c r="Y17" s="338"/>
      <c r="Z17" s="337"/>
      <c r="AA17" s="338"/>
      <c r="AB17" s="337"/>
      <c r="AC17" s="338"/>
      <c r="AD17" s="339">
        <v>1144237.385599866</v>
      </c>
      <c r="AE17" s="340">
        <v>227809.95</v>
      </c>
      <c r="AF17" s="65"/>
    </row>
    <row r="18" spans="1:31" ht="12.75">
      <c r="A18" s="238" t="s">
        <v>14</v>
      </c>
      <c r="B18" s="337">
        <v>0</v>
      </c>
      <c r="C18" s="338">
        <v>18542.24</v>
      </c>
      <c r="D18" s="337">
        <v>83453.64</v>
      </c>
      <c r="E18" s="338">
        <v>20922.5</v>
      </c>
      <c r="F18" s="337">
        <v>87551.95</v>
      </c>
      <c r="G18" s="338">
        <v>20201.36</v>
      </c>
      <c r="H18" s="337">
        <v>92438.66</v>
      </c>
      <c r="I18" s="338">
        <v>19476.09</v>
      </c>
      <c r="J18" s="337">
        <v>101997.93</v>
      </c>
      <c r="K18" s="338">
        <v>19495.05</v>
      </c>
      <c r="L18" s="337">
        <v>122976.02</v>
      </c>
      <c r="M18" s="338">
        <v>20960.48</v>
      </c>
      <c r="N18" s="337">
        <v>183620.73</v>
      </c>
      <c r="O18" s="338">
        <v>27625.92</v>
      </c>
      <c r="P18" s="337"/>
      <c r="Q18" s="338"/>
      <c r="R18" s="337"/>
      <c r="S18" s="338"/>
      <c r="T18" s="337"/>
      <c r="U18" s="338"/>
      <c r="V18" s="337"/>
      <c r="W18" s="338"/>
      <c r="X18" s="337"/>
      <c r="Y18" s="338"/>
      <c r="Z18" s="337"/>
      <c r="AA18" s="338"/>
      <c r="AB18" s="337"/>
      <c r="AC18" s="338"/>
      <c r="AD18" s="339">
        <v>672038.93</v>
      </c>
      <c r="AE18" s="340">
        <v>147223.64</v>
      </c>
    </row>
    <row r="19" spans="1:31" ht="12.75">
      <c r="A19" s="238" t="s">
        <v>13</v>
      </c>
      <c r="B19" s="337">
        <v>262282.01</v>
      </c>
      <c r="C19" s="338">
        <v>71199.28</v>
      </c>
      <c r="D19" s="337">
        <v>309578</v>
      </c>
      <c r="E19" s="338">
        <v>77613.47</v>
      </c>
      <c r="F19" s="337">
        <v>324780.9</v>
      </c>
      <c r="G19" s="338">
        <v>74938.09</v>
      </c>
      <c r="H19" s="337">
        <v>342908.39</v>
      </c>
      <c r="I19" s="338">
        <v>72248.1</v>
      </c>
      <c r="J19" s="337">
        <v>378368.33</v>
      </c>
      <c r="K19" s="338">
        <v>72318.47</v>
      </c>
      <c r="L19" s="337">
        <v>456187.9879999991</v>
      </c>
      <c r="M19" s="338">
        <v>77754.36</v>
      </c>
      <c r="N19" s="337">
        <v>681153.68</v>
      </c>
      <c r="O19" s="338">
        <v>102481.29</v>
      </c>
      <c r="P19" s="337"/>
      <c r="Q19" s="338"/>
      <c r="R19" s="337"/>
      <c r="S19" s="338"/>
      <c r="T19" s="337"/>
      <c r="U19" s="338"/>
      <c r="V19" s="337"/>
      <c r="W19" s="338"/>
      <c r="X19" s="337"/>
      <c r="Y19" s="338"/>
      <c r="Z19" s="337"/>
      <c r="AA19" s="338"/>
      <c r="AB19" s="337"/>
      <c r="AC19" s="338"/>
      <c r="AD19" s="339">
        <v>2755259.2979999995</v>
      </c>
      <c r="AE19" s="340">
        <v>548553.06</v>
      </c>
    </row>
    <row r="20" spans="1:31" ht="12.75">
      <c r="A20" s="238" t="s">
        <v>208</v>
      </c>
      <c r="B20" s="337">
        <v>244678.47</v>
      </c>
      <c r="C20" s="338">
        <v>66420.6</v>
      </c>
      <c r="D20" s="337">
        <v>288800.17</v>
      </c>
      <c r="E20" s="338">
        <v>72404.37</v>
      </c>
      <c r="F20" s="337">
        <v>302982.87</v>
      </c>
      <c r="G20" s="338">
        <v>69908.54</v>
      </c>
      <c r="H20" s="337">
        <v>319893.73</v>
      </c>
      <c r="I20" s="338">
        <v>67399</v>
      </c>
      <c r="J20" s="337">
        <v>352973.7</v>
      </c>
      <c r="K20" s="338">
        <v>67464.75</v>
      </c>
      <c r="L20" s="337">
        <v>425570.410763246</v>
      </c>
      <c r="M20" s="338">
        <v>72535.74</v>
      </c>
      <c r="N20" s="337">
        <v>635437.3</v>
      </c>
      <c r="O20" s="338">
        <v>95603.1</v>
      </c>
      <c r="P20" s="337"/>
      <c r="Q20" s="338"/>
      <c r="R20" s="337"/>
      <c r="S20" s="338"/>
      <c r="T20" s="337"/>
      <c r="U20" s="338"/>
      <c r="V20" s="337"/>
      <c r="W20" s="338"/>
      <c r="X20" s="337"/>
      <c r="Y20" s="338"/>
      <c r="Z20" s="337"/>
      <c r="AA20" s="338"/>
      <c r="AB20" s="337"/>
      <c r="AC20" s="338"/>
      <c r="AD20" s="339">
        <v>2570336.650763246</v>
      </c>
      <c r="AE20" s="340">
        <v>511736.1</v>
      </c>
    </row>
    <row r="21" spans="1:31" ht="12.75">
      <c r="A21" s="238" t="s">
        <v>229</v>
      </c>
      <c r="B21" s="337">
        <v>391307.64</v>
      </c>
      <c r="C21" s="338">
        <v>106224.71</v>
      </c>
      <c r="D21" s="337">
        <v>461870.3</v>
      </c>
      <c r="E21" s="338">
        <v>115794.29</v>
      </c>
      <c r="F21" s="337">
        <v>474997.42</v>
      </c>
      <c r="G21" s="338">
        <v>111802.76</v>
      </c>
      <c r="H21" s="337">
        <v>511597.32</v>
      </c>
      <c r="I21" s="338">
        <v>107789.54</v>
      </c>
      <c r="J21" s="337">
        <v>564501.25</v>
      </c>
      <c r="K21" s="338">
        <v>107894.51</v>
      </c>
      <c r="L21" s="337">
        <v>680603.18333858</v>
      </c>
      <c r="M21" s="338">
        <v>116004.6</v>
      </c>
      <c r="N21" s="337">
        <v>1016237.6</v>
      </c>
      <c r="O21" s="338">
        <v>152895.3</v>
      </c>
      <c r="P21" s="337"/>
      <c r="Q21" s="338"/>
      <c r="R21" s="337"/>
      <c r="S21" s="338"/>
      <c r="T21" s="337"/>
      <c r="U21" s="338"/>
      <c r="V21" s="337"/>
      <c r="W21" s="338"/>
      <c r="X21" s="337"/>
      <c r="Y21" s="338"/>
      <c r="Z21" s="337"/>
      <c r="AA21" s="338"/>
      <c r="AB21" s="337"/>
      <c r="AC21" s="338"/>
      <c r="AD21" s="339">
        <v>4101114.7133385795</v>
      </c>
      <c r="AE21" s="340">
        <v>818405.71</v>
      </c>
    </row>
    <row r="22" spans="1:31" ht="12.75">
      <c r="A22" s="238" t="s">
        <v>4</v>
      </c>
      <c r="B22" s="337">
        <v>293340.6</v>
      </c>
      <c r="C22" s="338">
        <v>79629.99</v>
      </c>
      <c r="D22" s="337">
        <v>346310.35</v>
      </c>
      <c r="E22" s="338">
        <v>86822.69</v>
      </c>
      <c r="F22" s="337">
        <v>363317.29</v>
      </c>
      <c r="G22" s="338">
        <v>83829.83</v>
      </c>
      <c r="H22" s="337">
        <v>383595.9</v>
      </c>
      <c r="I22" s="338">
        <v>80820.6</v>
      </c>
      <c r="J22" s="337">
        <v>423263.35</v>
      </c>
      <c r="K22" s="338">
        <v>80899.3</v>
      </c>
      <c r="L22" s="337">
        <v>510316.63781250396</v>
      </c>
      <c r="M22" s="338">
        <v>86980.32</v>
      </c>
      <c r="N22" s="337">
        <v>761975.44</v>
      </c>
      <c r="O22" s="338">
        <v>114640.95</v>
      </c>
      <c r="P22" s="337"/>
      <c r="Q22" s="338"/>
      <c r="R22" s="337"/>
      <c r="S22" s="338"/>
      <c r="T22" s="337"/>
      <c r="U22" s="338"/>
      <c r="V22" s="337"/>
      <c r="W22" s="338"/>
      <c r="X22" s="337"/>
      <c r="Y22" s="338"/>
      <c r="Z22" s="337"/>
      <c r="AA22" s="338"/>
      <c r="AB22" s="337"/>
      <c r="AC22" s="338"/>
      <c r="AD22" s="339">
        <v>3082119.5678125042</v>
      </c>
      <c r="AE22" s="340">
        <v>613623.68</v>
      </c>
    </row>
    <row r="23" spans="1:31" ht="12.75">
      <c r="A23" s="238" t="s">
        <v>10</v>
      </c>
      <c r="B23" s="337">
        <v>0</v>
      </c>
      <c r="C23" s="338">
        <v>23302.42</v>
      </c>
      <c r="D23" s="337">
        <v>105495.62</v>
      </c>
      <c r="E23" s="338">
        <v>26448.58</v>
      </c>
      <c r="F23" s="337">
        <v>110676.4</v>
      </c>
      <c r="G23" s="338">
        <v>25536.77</v>
      </c>
      <c r="H23" s="337">
        <v>116853.73</v>
      </c>
      <c r="I23" s="338">
        <v>24620.14</v>
      </c>
      <c r="J23" s="337">
        <v>128937.53</v>
      </c>
      <c r="K23" s="338">
        <v>24644.1</v>
      </c>
      <c r="L23" s="337">
        <v>155456.260000001</v>
      </c>
      <c r="M23" s="338">
        <v>26496.63</v>
      </c>
      <c r="N23" s="337">
        <v>232117.96</v>
      </c>
      <c r="O23" s="338">
        <v>34922.73</v>
      </c>
      <c r="P23" s="337"/>
      <c r="Q23" s="338"/>
      <c r="R23" s="337"/>
      <c r="S23" s="338"/>
      <c r="T23" s="337"/>
      <c r="U23" s="338"/>
      <c r="V23" s="337"/>
      <c r="W23" s="338"/>
      <c r="X23" s="337"/>
      <c r="Y23" s="338"/>
      <c r="Z23" s="337"/>
      <c r="AA23" s="338"/>
      <c r="AB23" s="337"/>
      <c r="AC23" s="338"/>
      <c r="AD23" s="339">
        <v>849537.5000000009</v>
      </c>
      <c r="AE23" s="340">
        <v>185971.37</v>
      </c>
    </row>
    <row r="24" spans="1:31" ht="12.75">
      <c r="A24" s="239" t="s">
        <v>219</v>
      </c>
      <c r="B24" s="344">
        <v>0</v>
      </c>
      <c r="C24" s="345">
        <v>284372.29</v>
      </c>
      <c r="D24" s="344">
        <v>1287420.32</v>
      </c>
      <c r="E24" s="345">
        <v>322765.91</v>
      </c>
      <c r="F24" s="344">
        <v>1350644.19</v>
      </c>
      <c r="G24" s="345">
        <v>311640.04</v>
      </c>
      <c r="H24" s="422">
        <v>1426029.97</v>
      </c>
      <c r="I24" s="423">
        <v>300453.25</v>
      </c>
      <c r="J24" s="422">
        <v>1573494.84</v>
      </c>
      <c r="K24" s="423">
        <v>300745.85</v>
      </c>
      <c r="L24" s="422">
        <v>1897118.19</v>
      </c>
      <c r="M24" s="423">
        <v>323352.11</v>
      </c>
      <c r="N24" s="337">
        <v>2832667.96</v>
      </c>
      <c r="O24" s="338">
        <v>426181.77</v>
      </c>
      <c r="P24" s="422"/>
      <c r="Q24" s="423"/>
      <c r="R24" s="422"/>
      <c r="S24" s="423"/>
      <c r="T24" s="422"/>
      <c r="U24" s="423"/>
      <c r="V24" s="422"/>
      <c r="W24" s="423"/>
      <c r="X24" s="422"/>
      <c r="Y24" s="423"/>
      <c r="Z24" s="422"/>
      <c r="AA24" s="423"/>
      <c r="AB24" s="422"/>
      <c r="AC24" s="423"/>
      <c r="AD24" s="424">
        <v>10367375.469999999</v>
      </c>
      <c r="AE24" s="425">
        <v>2269511.22</v>
      </c>
    </row>
    <row r="25" spans="1:31" ht="12.75">
      <c r="A25" s="240" t="s">
        <v>247</v>
      </c>
      <c r="B25" s="348">
        <v>0</v>
      </c>
      <c r="C25" s="349">
        <v>0</v>
      </c>
      <c r="D25" s="348">
        <v>0</v>
      </c>
      <c r="E25" s="349">
        <v>0</v>
      </c>
      <c r="F25" s="348">
        <v>6292.38</v>
      </c>
      <c r="G25" s="349">
        <v>118.77</v>
      </c>
      <c r="H25" s="348">
        <v>0</v>
      </c>
      <c r="I25" s="349">
        <v>0</v>
      </c>
      <c r="J25" s="348">
        <v>0</v>
      </c>
      <c r="K25" s="349">
        <v>0</v>
      </c>
      <c r="L25" s="348">
        <v>0</v>
      </c>
      <c r="M25" s="349">
        <v>0</v>
      </c>
      <c r="N25" s="348">
        <v>0</v>
      </c>
      <c r="O25" s="349">
        <v>0</v>
      </c>
      <c r="P25" s="348">
        <v>0</v>
      </c>
      <c r="Q25" s="349">
        <v>0</v>
      </c>
      <c r="R25" s="348">
        <v>0</v>
      </c>
      <c r="S25" s="349">
        <v>0</v>
      </c>
      <c r="T25" s="348">
        <v>0</v>
      </c>
      <c r="U25" s="349">
        <v>0</v>
      </c>
      <c r="V25" s="348">
        <v>0</v>
      </c>
      <c r="W25" s="349">
        <v>0</v>
      </c>
      <c r="X25" s="348">
        <v>0</v>
      </c>
      <c r="Y25" s="349">
        <v>0</v>
      </c>
      <c r="Z25" s="348">
        <v>0</v>
      </c>
      <c r="AA25" s="349">
        <v>0</v>
      </c>
      <c r="AB25" s="348">
        <v>0</v>
      </c>
      <c r="AC25" s="349">
        <v>0</v>
      </c>
      <c r="AD25" s="348">
        <v>6292.38</v>
      </c>
      <c r="AE25" s="349">
        <v>118.77</v>
      </c>
    </row>
    <row r="26" spans="1:31" ht="12.75">
      <c r="A26" s="237" t="s">
        <v>9</v>
      </c>
      <c r="B26" s="350"/>
      <c r="C26" s="351"/>
      <c r="D26" s="350"/>
      <c r="E26" s="351"/>
      <c r="F26" s="352">
        <v>2097.46</v>
      </c>
      <c r="G26" s="353">
        <v>39.59</v>
      </c>
      <c r="H26" s="350"/>
      <c r="I26" s="351"/>
      <c r="J26" s="350"/>
      <c r="K26" s="351"/>
      <c r="L26" s="350"/>
      <c r="M26" s="351"/>
      <c r="N26" s="352"/>
      <c r="O26" s="353"/>
      <c r="P26" s="352"/>
      <c r="Q26" s="353"/>
      <c r="R26" s="352"/>
      <c r="S26" s="353"/>
      <c r="T26" s="352"/>
      <c r="U26" s="353"/>
      <c r="V26" s="352"/>
      <c r="W26" s="353"/>
      <c r="X26" s="352"/>
      <c r="Y26" s="353"/>
      <c r="Z26" s="352"/>
      <c r="AA26" s="353"/>
      <c r="AB26" s="352"/>
      <c r="AC26" s="353"/>
      <c r="AD26" s="333">
        <v>2097.46</v>
      </c>
      <c r="AE26" s="334">
        <v>39.59</v>
      </c>
    </row>
    <row r="27" spans="1:31" ht="12.75">
      <c r="A27" s="238" t="s">
        <v>7</v>
      </c>
      <c r="B27" s="335"/>
      <c r="C27" s="336"/>
      <c r="D27" s="335"/>
      <c r="E27" s="336"/>
      <c r="F27" s="354">
        <v>2097.46</v>
      </c>
      <c r="G27" s="355">
        <v>39.59</v>
      </c>
      <c r="H27" s="335"/>
      <c r="I27" s="336"/>
      <c r="J27" s="335"/>
      <c r="K27" s="336"/>
      <c r="L27" s="335"/>
      <c r="M27" s="336"/>
      <c r="N27" s="354"/>
      <c r="O27" s="355"/>
      <c r="P27" s="354"/>
      <c r="Q27" s="355"/>
      <c r="R27" s="354"/>
      <c r="S27" s="355"/>
      <c r="T27" s="354"/>
      <c r="U27" s="355"/>
      <c r="V27" s="354"/>
      <c r="W27" s="355"/>
      <c r="X27" s="354"/>
      <c r="Y27" s="355"/>
      <c r="Z27" s="354"/>
      <c r="AA27" s="355"/>
      <c r="AB27" s="354"/>
      <c r="AC27" s="355"/>
      <c r="AD27" s="339">
        <v>2097.46</v>
      </c>
      <c r="AE27" s="340">
        <v>39.59</v>
      </c>
    </row>
    <row r="28" spans="1:31" ht="12.75">
      <c r="A28" s="239" t="s">
        <v>93</v>
      </c>
      <c r="B28" s="342"/>
      <c r="C28" s="343"/>
      <c r="D28" s="342"/>
      <c r="E28" s="343"/>
      <c r="F28" s="446">
        <v>2097.46</v>
      </c>
      <c r="G28" s="447">
        <v>39.59</v>
      </c>
      <c r="H28" s="426"/>
      <c r="I28" s="427"/>
      <c r="J28" s="426"/>
      <c r="K28" s="427"/>
      <c r="L28" s="426"/>
      <c r="M28" s="427"/>
      <c r="N28" s="428"/>
      <c r="O28" s="429"/>
      <c r="P28" s="428"/>
      <c r="Q28" s="429"/>
      <c r="R28" s="428"/>
      <c r="S28" s="429"/>
      <c r="T28" s="428"/>
      <c r="U28" s="429"/>
      <c r="V28" s="428"/>
      <c r="W28" s="429"/>
      <c r="X28" s="428"/>
      <c r="Y28" s="429"/>
      <c r="Z28" s="428"/>
      <c r="AA28" s="429"/>
      <c r="AB28" s="428"/>
      <c r="AC28" s="429"/>
      <c r="AD28" s="424">
        <v>2097.46</v>
      </c>
      <c r="AE28" s="425">
        <v>39.59</v>
      </c>
    </row>
    <row r="29" spans="1:31" ht="12.75">
      <c r="A29" s="240" t="s">
        <v>248</v>
      </c>
      <c r="B29" s="348">
        <v>518179.66</v>
      </c>
      <c r="C29" s="349">
        <v>126933.05</v>
      </c>
      <c r="D29" s="348">
        <v>604610.8</v>
      </c>
      <c r="E29" s="349">
        <v>103384.15</v>
      </c>
      <c r="F29" s="348">
        <v>635918.15</v>
      </c>
      <c r="G29" s="349">
        <v>63047.68</v>
      </c>
      <c r="H29" s="348">
        <v>498027.22869019303</v>
      </c>
      <c r="I29" s="349">
        <v>17884.99</v>
      </c>
      <c r="J29" s="348">
        <v>894722.918690193</v>
      </c>
      <c r="K29" s="349">
        <v>34065.72</v>
      </c>
      <c r="L29" s="348">
        <v>0</v>
      </c>
      <c r="M29" s="349">
        <v>0</v>
      </c>
      <c r="N29" s="348">
        <v>0</v>
      </c>
      <c r="O29" s="349">
        <v>0</v>
      </c>
      <c r="P29" s="348">
        <v>0</v>
      </c>
      <c r="Q29" s="349">
        <v>0</v>
      </c>
      <c r="R29" s="348">
        <v>0</v>
      </c>
      <c r="S29" s="349">
        <v>0</v>
      </c>
      <c r="T29" s="348">
        <v>0</v>
      </c>
      <c r="U29" s="349">
        <v>0</v>
      </c>
      <c r="V29" s="348">
        <v>0</v>
      </c>
      <c r="W29" s="349">
        <v>0</v>
      </c>
      <c r="X29" s="348">
        <v>0</v>
      </c>
      <c r="Y29" s="349">
        <v>0</v>
      </c>
      <c r="Z29" s="348">
        <v>0</v>
      </c>
      <c r="AA29" s="349">
        <v>0</v>
      </c>
      <c r="AB29" s="348">
        <v>0</v>
      </c>
      <c r="AC29" s="349">
        <v>0</v>
      </c>
      <c r="AD29" s="348">
        <v>3151458.757380386</v>
      </c>
      <c r="AE29" s="349">
        <v>345315.59</v>
      </c>
    </row>
    <row r="30" spans="1:31" ht="13.5" thickBot="1">
      <c r="A30" s="241" t="s">
        <v>7</v>
      </c>
      <c r="B30" s="357">
        <v>518179.66</v>
      </c>
      <c r="C30" s="356">
        <v>126933.05</v>
      </c>
      <c r="D30" s="358">
        <v>604610.8</v>
      </c>
      <c r="E30" s="356">
        <v>103384.15</v>
      </c>
      <c r="F30" s="359">
        <v>635918.15</v>
      </c>
      <c r="G30" s="360">
        <v>63047.68</v>
      </c>
      <c r="H30" s="330">
        <v>498027.22869019303</v>
      </c>
      <c r="I30" s="332">
        <v>17884.99</v>
      </c>
      <c r="J30" s="330">
        <v>894722.918690193</v>
      </c>
      <c r="K30" s="332">
        <v>34065.72</v>
      </c>
      <c r="L30" s="426"/>
      <c r="M30" s="427"/>
      <c r="N30" s="359"/>
      <c r="O30" s="360"/>
      <c r="P30" s="359"/>
      <c r="Q30" s="360"/>
      <c r="R30" s="359"/>
      <c r="S30" s="360"/>
      <c r="T30" s="359"/>
      <c r="U30" s="360"/>
      <c r="V30" s="359"/>
      <c r="W30" s="360"/>
      <c r="X30" s="359"/>
      <c r="Y30" s="360"/>
      <c r="Z30" s="359"/>
      <c r="AA30" s="360"/>
      <c r="AB30" s="359"/>
      <c r="AC30" s="360"/>
      <c r="AD30" s="424">
        <v>3151458.757380386</v>
      </c>
      <c r="AE30" s="425">
        <v>345315.59</v>
      </c>
    </row>
    <row r="31" spans="1:31" ht="13.5" thickBot="1">
      <c r="A31" s="143" t="s">
        <v>468</v>
      </c>
      <c r="B31" s="363">
        <v>3999870.52</v>
      </c>
      <c r="C31" s="364">
        <v>1484495.66</v>
      </c>
      <c r="D31" s="363">
        <v>6580842.94</v>
      </c>
      <c r="E31" s="364">
        <v>1601670.3</v>
      </c>
      <c r="F31" s="363">
        <v>6902374.03</v>
      </c>
      <c r="G31" s="364">
        <v>1509805.56</v>
      </c>
      <c r="H31" s="363">
        <v>7117687.428690194</v>
      </c>
      <c r="I31" s="364">
        <v>1412594.81</v>
      </c>
      <c r="J31" s="363">
        <v>8198917.968690192</v>
      </c>
      <c r="K31" s="364">
        <v>1430134.15</v>
      </c>
      <c r="L31" s="363">
        <v>8806461.171287326</v>
      </c>
      <c r="M31" s="364">
        <v>1501006.88</v>
      </c>
      <c r="N31" s="363">
        <v>13149301.620000001</v>
      </c>
      <c r="O31" s="364">
        <v>1978344.01</v>
      </c>
      <c r="P31" s="363">
        <v>0</v>
      </c>
      <c r="Q31" s="364">
        <v>0</v>
      </c>
      <c r="R31" s="363">
        <v>0</v>
      </c>
      <c r="S31" s="364">
        <v>0</v>
      </c>
      <c r="T31" s="363">
        <v>0</v>
      </c>
      <c r="U31" s="364">
        <v>0</v>
      </c>
      <c r="V31" s="363">
        <v>0</v>
      </c>
      <c r="W31" s="364">
        <v>0</v>
      </c>
      <c r="X31" s="363">
        <v>0</v>
      </c>
      <c r="Y31" s="364">
        <v>0</v>
      </c>
      <c r="Z31" s="363">
        <v>0</v>
      </c>
      <c r="AA31" s="364">
        <v>0</v>
      </c>
      <c r="AB31" s="363">
        <v>0</v>
      </c>
      <c r="AC31" s="364">
        <v>0</v>
      </c>
      <c r="AD31" s="363">
        <v>54755455.678667724</v>
      </c>
      <c r="AE31" s="364">
        <v>10918051.37</v>
      </c>
    </row>
    <row r="32" ht="12" thickBot="1">
      <c r="A32" s="26"/>
    </row>
    <row r="33" spans="1:31" ht="24" customHeight="1" thickBot="1">
      <c r="A33" s="161"/>
      <c r="B33" s="1066"/>
      <c r="C33" s="1066"/>
      <c r="D33" s="1066"/>
      <c r="E33" s="1066"/>
      <c r="F33" s="1066"/>
      <c r="G33" s="1066"/>
      <c r="H33" s="1066"/>
      <c r="I33" s="1066"/>
      <c r="J33" s="1066"/>
      <c r="K33" s="1066"/>
      <c r="L33" s="1066"/>
      <c r="M33" s="1066"/>
      <c r="N33" s="1066"/>
      <c r="O33" s="1066"/>
      <c r="P33" s="1066"/>
      <c r="Q33" s="1066"/>
      <c r="R33" s="1066"/>
      <c r="S33" s="1066"/>
      <c r="T33" s="1066"/>
      <c r="U33" s="1066"/>
      <c r="V33" s="1066"/>
      <c r="W33" s="1066"/>
      <c r="X33" s="1066"/>
      <c r="Y33" s="1066"/>
      <c r="Z33" s="1066"/>
      <c r="AA33" s="1066"/>
      <c r="AB33" s="1066"/>
      <c r="AC33" s="1066"/>
      <c r="AD33" s="1066"/>
      <c r="AE33" s="1067"/>
    </row>
    <row r="34" spans="1:32" ht="12.75">
      <c r="A34" s="947" t="s">
        <v>101</v>
      </c>
      <c r="B34" s="365">
        <v>895974.6</v>
      </c>
      <c r="C34" s="366">
        <v>334847.04</v>
      </c>
      <c r="D34" s="365">
        <v>951264.63</v>
      </c>
      <c r="E34" s="366">
        <v>279021.69</v>
      </c>
      <c r="F34" s="365">
        <v>330317.79</v>
      </c>
      <c r="G34" s="366">
        <v>79179.01</v>
      </c>
      <c r="H34" s="365">
        <v>1750456.4</v>
      </c>
      <c r="I34" s="366">
        <v>300614.35</v>
      </c>
      <c r="J34" s="365">
        <v>0</v>
      </c>
      <c r="K34" s="366">
        <v>0</v>
      </c>
      <c r="L34" s="365">
        <v>0</v>
      </c>
      <c r="M34" s="366">
        <v>0</v>
      </c>
      <c r="N34" s="365">
        <v>3683618.16</v>
      </c>
      <c r="O34" s="366">
        <v>418200.69</v>
      </c>
      <c r="P34" s="365">
        <v>0</v>
      </c>
      <c r="Q34" s="366">
        <v>0</v>
      </c>
      <c r="R34" s="365">
        <v>0</v>
      </c>
      <c r="S34" s="366">
        <v>0</v>
      </c>
      <c r="T34" s="365">
        <v>0</v>
      </c>
      <c r="U34" s="366">
        <v>0</v>
      </c>
      <c r="V34" s="365">
        <v>0</v>
      </c>
      <c r="W34" s="366">
        <v>0</v>
      </c>
      <c r="X34" s="365">
        <v>0</v>
      </c>
      <c r="Y34" s="366">
        <v>0</v>
      </c>
      <c r="Z34" s="365">
        <v>0</v>
      </c>
      <c r="AA34" s="366">
        <v>0</v>
      </c>
      <c r="AB34" s="365">
        <v>0</v>
      </c>
      <c r="AC34" s="729">
        <v>0</v>
      </c>
      <c r="AD34" s="365">
        <v>7611631.58</v>
      </c>
      <c r="AE34" s="366">
        <v>1411862.78</v>
      </c>
      <c r="AF34" s="1"/>
    </row>
    <row r="35" spans="1:32" ht="12.75">
      <c r="A35" s="908" t="s">
        <v>1</v>
      </c>
      <c r="B35" s="368">
        <v>895974.6000000001</v>
      </c>
      <c r="C35" s="367">
        <v>334847.04</v>
      </c>
      <c r="D35" s="368">
        <v>951264.6300000001</v>
      </c>
      <c r="E35" s="367">
        <v>279021.69</v>
      </c>
      <c r="F35" s="369">
        <v>330317.79</v>
      </c>
      <c r="G35" s="370">
        <v>79179.01</v>
      </c>
      <c r="H35" s="330">
        <v>1750456.4</v>
      </c>
      <c r="I35" s="332">
        <v>300614.35</v>
      </c>
      <c r="J35" s="330">
        <v>0</v>
      </c>
      <c r="K35" s="332">
        <v>0</v>
      </c>
      <c r="L35" s="330">
        <v>0</v>
      </c>
      <c r="M35" s="332">
        <v>0</v>
      </c>
      <c r="N35" s="369">
        <v>3683618.16</v>
      </c>
      <c r="O35" s="370">
        <v>418200.69</v>
      </c>
      <c r="P35" s="371"/>
      <c r="Q35" s="372"/>
      <c r="R35" s="371"/>
      <c r="S35" s="372"/>
      <c r="T35" s="371"/>
      <c r="U35" s="372"/>
      <c r="V35" s="371"/>
      <c r="W35" s="372"/>
      <c r="X35" s="371"/>
      <c r="Y35" s="372"/>
      <c r="Z35" s="371"/>
      <c r="AA35" s="372"/>
      <c r="AB35" s="371"/>
      <c r="AC35" s="730"/>
      <c r="AD35" s="424">
        <v>7611631.58</v>
      </c>
      <c r="AE35" s="425">
        <v>1411862.78</v>
      </c>
      <c r="AF35" s="1"/>
    </row>
    <row r="36" spans="1:32" ht="12.75">
      <c r="A36" s="159" t="s">
        <v>249</v>
      </c>
      <c r="B36" s="373">
        <v>0</v>
      </c>
      <c r="C36" s="374">
        <v>0</v>
      </c>
      <c r="D36" s="373">
        <v>0</v>
      </c>
      <c r="E36" s="374">
        <v>2634801.08</v>
      </c>
      <c r="F36" s="373">
        <v>9343993.7</v>
      </c>
      <c r="G36" s="374">
        <v>5721000.78</v>
      </c>
      <c r="H36" s="373">
        <v>13224003.76</v>
      </c>
      <c r="I36" s="374">
        <v>5787028.999999999</v>
      </c>
      <c r="J36" s="373">
        <v>14901138.36</v>
      </c>
      <c r="K36" s="374">
        <v>4109894.42</v>
      </c>
      <c r="L36" s="373">
        <v>16790975.7</v>
      </c>
      <c r="M36" s="374">
        <v>2220057.01</v>
      </c>
      <c r="N36" s="373">
        <v>9239487.710000003</v>
      </c>
      <c r="O36" s="374">
        <v>328199.98</v>
      </c>
      <c r="P36" s="373">
        <v>0</v>
      </c>
      <c r="Q36" s="374">
        <v>0</v>
      </c>
      <c r="R36" s="373">
        <v>0</v>
      </c>
      <c r="S36" s="374">
        <v>0</v>
      </c>
      <c r="T36" s="373">
        <v>0</v>
      </c>
      <c r="U36" s="374">
        <v>0</v>
      </c>
      <c r="V36" s="373">
        <v>0</v>
      </c>
      <c r="W36" s="374">
        <v>0</v>
      </c>
      <c r="X36" s="373">
        <v>0</v>
      </c>
      <c r="Y36" s="374">
        <v>0</v>
      </c>
      <c r="Z36" s="373">
        <v>0</v>
      </c>
      <c r="AA36" s="374">
        <v>0</v>
      </c>
      <c r="AB36" s="373">
        <v>0</v>
      </c>
      <c r="AC36" s="728">
        <v>0</v>
      </c>
      <c r="AD36" s="373">
        <v>63499599.23</v>
      </c>
      <c r="AE36" s="374">
        <v>20800982.27</v>
      </c>
      <c r="AF36" s="1"/>
    </row>
    <row r="37" spans="1:33" ht="12.75">
      <c r="A37" s="440" t="s">
        <v>1</v>
      </c>
      <c r="B37" s="442"/>
      <c r="C37" s="443"/>
      <c r="D37" s="359">
        <v>0</v>
      </c>
      <c r="E37" s="360">
        <v>167571.11</v>
      </c>
      <c r="F37" s="359">
        <v>548188.4</v>
      </c>
      <c r="G37" s="360">
        <v>339499.48</v>
      </c>
      <c r="H37" s="330">
        <v>1349868.68</v>
      </c>
      <c r="I37" s="332">
        <v>589969.45</v>
      </c>
      <c r="J37" s="330">
        <v>1521065.82</v>
      </c>
      <c r="K37" s="332">
        <v>418772.3</v>
      </c>
      <c r="L37" s="407">
        <v>1713975.04</v>
      </c>
      <c r="M37" s="408">
        <v>225863.09</v>
      </c>
      <c r="N37" s="330">
        <v>936857.17</v>
      </c>
      <c r="O37" s="332">
        <v>33061.89</v>
      </c>
      <c r="P37" s="432"/>
      <c r="Q37" s="433"/>
      <c r="R37" s="432"/>
      <c r="S37" s="433"/>
      <c r="T37" s="432"/>
      <c r="U37" s="433"/>
      <c r="V37" s="432"/>
      <c r="W37" s="433"/>
      <c r="X37" s="432"/>
      <c r="Y37" s="433"/>
      <c r="Z37" s="432"/>
      <c r="AA37" s="433"/>
      <c r="AB37" s="432"/>
      <c r="AC37" s="731"/>
      <c r="AD37" s="333">
        <v>6069955.11</v>
      </c>
      <c r="AE37" s="334">
        <v>1774737.32</v>
      </c>
      <c r="AG37" s="531"/>
    </row>
    <row r="38" spans="1:32" ht="12.75">
      <c r="A38" s="409" t="s">
        <v>36</v>
      </c>
      <c r="B38" s="335"/>
      <c r="C38" s="336"/>
      <c r="D38" s="377">
        <v>0</v>
      </c>
      <c r="E38" s="378">
        <v>133349</v>
      </c>
      <c r="F38" s="377">
        <v>581282.16</v>
      </c>
      <c r="G38" s="378">
        <v>347112.01</v>
      </c>
      <c r="H38" s="337">
        <v>833895.6</v>
      </c>
      <c r="I38" s="338">
        <v>364459.84</v>
      </c>
      <c r="J38" s="337">
        <v>939654.42</v>
      </c>
      <c r="K38" s="338">
        <v>258701</v>
      </c>
      <c r="L38" s="337">
        <v>1058826.12</v>
      </c>
      <c r="M38" s="338">
        <v>139529.29</v>
      </c>
      <c r="N38" s="337">
        <v>578753.39</v>
      </c>
      <c r="O38" s="338">
        <v>20424.31</v>
      </c>
      <c r="P38" s="379"/>
      <c r="Q38" s="380"/>
      <c r="R38" s="379"/>
      <c r="S38" s="380"/>
      <c r="T38" s="379"/>
      <c r="U38" s="380"/>
      <c r="V38" s="379"/>
      <c r="W38" s="380"/>
      <c r="X38" s="379"/>
      <c r="Y38" s="380"/>
      <c r="Z38" s="379"/>
      <c r="AA38" s="380"/>
      <c r="AB38" s="379"/>
      <c r="AC38" s="732"/>
      <c r="AD38" s="339">
        <v>3992411.69</v>
      </c>
      <c r="AE38" s="340">
        <v>1263575.45</v>
      </c>
      <c r="AF38" s="1"/>
    </row>
    <row r="39" spans="1:32" ht="12.75">
      <c r="A39" s="409" t="s">
        <v>37</v>
      </c>
      <c r="B39" s="335"/>
      <c r="C39" s="336"/>
      <c r="D39" s="377">
        <v>0</v>
      </c>
      <c r="E39" s="378">
        <v>109943.01</v>
      </c>
      <c r="F39" s="377">
        <v>284147.82</v>
      </c>
      <c r="G39" s="378">
        <v>175976.1</v>
      </c>
      <c r="H39" s="337">
        <v>320184.9</v>
      </c>
      <c r="I39" s="338">
        <v>139939.02</v>
      </c>
      <c r="J39" s="337">
        <v>360792.35</v>
      </c>
      <c r="K39" s="338">
        <v>99331.57</v>
      </c>
      <c r="L39" s="337">
        <v>406549.86</v>
      </c>
      <c r="M39" s="338">
        <v>53574.07</v>
      </c>
      <c r="N39" s="337">
        <v>222219.78</v>
      </c>
      <c r="O39" s="338">
        <v>7842.18</v>
      </c>
      <c r="P39" s="379"/>
      <c r="Q39" s="380"/>
      <c r="R39" s="379"/>
      <c r="S39" s="380"/>
      <c r="T39" s="379"/>
      <c r="U39" s="380"/>
      <c r="V39" s="379"/>
      <c r="W39" s="380"/>
      <c r="X39" s="379"/>
      <c r="Y39" s="380"/>
      <c r="Z39" s="379"/>
      <c r="AA39" s="380"/>
      <c r="AB39" s="379"/>
      <c r="AC39" s="732"/>
      <c r="AD39" s="339">
        <v>1593894.71</v>
      </c>
      <c r="AE39" s="340">
        <v>586605.95</v>
      </c>
      <c r="AF39" s="1"/>
    </row>
    <row r="40" spans="1:32" ht="12.75">
      <c r="A40" s="409" t="s">
        <v>250</v>
      </c>
      <c r="B40" s="335"/>
      <c r="C40" s="336"/>
      <c r="D40" s="377">
        <v>0</v>
      </c>
      <c r="E40" s="378">
        <v>109943.01</v>
      </c>
      <c r="F40" s="377">
        <v>1403353.65</v>
      </c>
      <c r="G40" s="378">
        <v>865994.48</v>
      </c>
      <c r="H40" s="337">
        <v>1596249.92</v>
      </c>
      <c r="I40" s="338">
        <v>697652.07</v>
      </c>
      <c r="J40" s="337">
        <v>1798694.36</v>
      </c>
      <c r="K40" s="338">
        <v>495207.64</v>
      </c>
      <c r="L40" s="337">
        <v>2026813.83</v>
      </c>
      <c r="M40" s="338">
        <v>267088.17</v>
      </c>
      <c r="N40" s="337">
        <v>1107854.59</v>
      </c>
      <c r="O40" s="338">
        <v>39096.42</v>
      </c>
      <c r="P40" s="379"/>
      <c r="Q40" s="380"/>
      <c r="R40" s="379"/>
      <c r="S40" s="380"/>
      <c r="T40" s="379"/>
      <c r="U40" s="380"/>
      <c r="V40" s="379"/>
      <c r="W40" s="380"/>
      <c r="X40" s="379"/>
      <c r="Y40" s="380"/>
      <c r="Z40" s="379"/>
      <c r="AA40" s="380"/>
      <c r="AB40" s="379"/>
      <c r="AC40" s="732"/>
      <c r="AD40" s="339">
        <v>7932966.35</v>
      </c>
      <c r="AE40" s="340">
        <v>2474981.79</v>
      </c>
      <c r="AF40" s="1"/>
    </row>
    <row r="41" spans="1:32" ht="12.75">
      <c r="A41" s="409" t="s">
        <v>251</v>
      </c>
      <c r="B41" s="335"/>
      <c r="C41" s="336"/>
      <c r="D41" s="377">
        <v>0</v>
      </c>
      <c r="E41" s="378">
        <v>63107.9</v>
      </c>
      <c r="F41" s="377">
        <v>182021.29</v>
      </c>
      <c r="G41" s="378">
        <v>112727.92</v>
      </c>
      <c r="H41" s="337">
        <v>205106.16</v>
      </c>
      <c r="I41" s="338">
        <v>89643.06</v>
      </c>
      <c r="J41" s="337">
        <v>231118.75</v>
      </c>
      <c r="K41" s="338">
        <v>63630.47</v>
      </c>
      <c r="L41" s="337">
        <v>260430.39</v>
      </c>
      <c r="M41" s="338">
        <v>34318.82</v>
      </c>
      <c r="N41" s="337">
        <v>142351.02</v>
      </c>
      <c r="O41" s="338">
        <v>5023.6</v>
      </c>
      <c r="P41" s="379"/>
      <c r="Q41" s="380"/>
      <c r="R41" s="379"/>
      <c r="S41" s="380"/>
      <c r="T41" s="379"/>
      <c r="U41" s="380"/>
      <c r="V41" s="379"/>
      <c r="W41" s="380"/>
      <c r="X41" s="379"/>
      <c r="Y41" s="380"/>
      <c r="Z41" s="379"/>
      <c r="AA41" s="380"/>
      <c r="AB41" s="379"/>
      <c r="AC41" s="732"/>
      <c r="AD41" s="339">
        <v>1021027.61</v>
      </c>
      <c r="AE41" s="340">
        <v>368451.77</v>
      </c>
      <c r="AF41" s="1"/>
    </row>
    <row r="42" spans="1:32" ht="12.75">
      <c r="A42" s="409" t="s">
        <v>14</v>
      </c>
      <c r="B42" s="335"/>
      <c r="C42" s="336"/>
      <c r="D42" s="377">
        <v>0</v>
      </c>
      <c r="E42" s="378">
        <v>71805.08</v>
      </c>
      <c r="F42" s="377">
        <v>182021.29</v>
      </c>
      <c r="G42" s="378">
        <v>112727.92</v>
      </c>
      <c r="H42" s="337">
        <v>233372.72</v>
      </c>
      <c r="I42" s="338">
        <v>101997.15</v>
      </c>
      <c r="J42" s="337">
        <v>262970.21</v>
      </c>
      <c r="K42" s="338">
        <v>72399.67</v>
      </c>
      <c r="L42" s="337">
        <v>296321.42</v>
      </c>
      <c r="M42" s="338">
        <v>39048.45</v>
      </c>
      <c r="N42" s="337">
        <v>161969.01</v>
      </c>
      <c r="O42" s="338">
        <v>5715.92</v>
      </c>
      <c r="P42" s="379"/>
      <c r="Q42" s="380"/>
      <c r="R42" s="379"/>
      <c r="S42" s="380"/>
      <c r="T42" s="379"/>
      <c r="U42" s="380"/>
      <c r="V42" s="379"/>
      <c r="W42" s="380"/>
      <c r="X42" s="379"/>
      <c r="Y42" s="380"/>
      <c r="Z42" s="379"/>
      <c r="AA42" s="380"/>
      <c r="AB42" s="379"/>
      <c r="AC42" s="732"/>
      <c r="AD42" s="339">
        <v>1136654.65</v>
      </c>
      <c r="AE42" s="340">
        <v>403694.19</v>
      </c>
      <c r="AF42" s="1"/>
    </row>
    <row r="43" spans="1:32" s="52" customFormat="1" ht="11.25">
      <c r="A43" s="409" t="s">
        <v>13</v>
      </c>
      <c r="B43" s="335"/>
      <c r="C43" s="336"/>
      <c r="D43" s="377">
        <v>0</v>
      </c>
      <c r="E43" s="378">
        <v>268796.12</v>
      </c>
      <c r="F43" s="377">
        <v>985569.67</v>
      </c>
      <c r="G43" s="378">
        <v>600680.52</v>
      </c>
      <c r="H43" s="337">
        <v>1217223.22</v>
      </c>
      <c r="I43" s="338">
        <v>531995.82</v>
      </c>
      <c r="J43" s="337">
        <v>1371597.58</v>
      </c>
      <c r="K43" s="338">
        <v>377621.45</v>
      </c>
      <c r="L43" s="337">
        <v>1545550.48</v>
      </c>
      <c r="M43" s="338">
        <v>203668.55</v>
      </c>
      <c r="N43" s="337">
        <v>844796.48</v>
      </c>
      <c r="O43" s="338">
        <v>29813.03</v>
      </c>
      <c r="P43" s="379"/>
      <c r="Q43" s="380"/>
      <c r="R43" s="379"/>
      <c r="S43" s="380"/>
      <c r="T43" s="379"/>
      <c r="U43" s="380"/>
      <c r="V43" s="379"/>
      <c r="W43" s="380"/>
      <c r="X43" s="379"/>
      <c r="Y43" s="380"/>
      <c r="Z43" s="379"/>
      <c r="AA43" s="380"/>
      <c r="AB43" s="379"/>
      <c r="AC43" s="732"/>
      <c r="AD43" s="339">
        <v>5964737.43</v>
      </c>
      <c r="AE43" s="340">
        <v>2012575.49</v>
      </c>
      <c r="AF43" s="1"/>
    </row>
    <row r="44" spans="1:32" ht="12.75">
      <c r="A44" s="409" t="s">
        <v>9</v>
      </c>
      <c r="B44" s="335"/>
      <c r="C44" s="336"/>
      <c r="D44" s="377">
        <v>0</v>
      </c>
      <c r="E44" s="378">
        <v>122810.96</v>
      </c>
      <c r="F44" s="377">
        <v>356545.3</v>
      </c>
      <c r="G44" s="378">
        <v>220812.69</v>
      </c>
      <c r="H44" s="337">
        <v>401764.17</v>
      </c>
      <c r="I44" s="338">
        <v>175593.81</v>
      </c>
      <c r="J44" s="337">
        <v>452717.91</v>
      </c>
      <c r="K44" s="338">
        <v>124640.06</v>
      </c>
      <c r="L44" s="337">
        <v>510133.89</v>
      </c>
      <c r="M44" s="338">
        <v>67224.09</v>
      </c>
      <c r="N44" s="337">
        <v>278838.73</v>
      </c>
      <c r="O44" s="338">
        <v>9840.28</v>
      </c>
      <c r="P44" s="379"/>
      <c r="Q44" s="380"/>
      <c r="R44" s="379"/>
      <c r="S44" s="380"/>
      <c r="T44" s="379"/>
      <c r="U44" s="380"/>
      <c r="V44" s="379"/>
      <c r="W44" s="380"/>
      <c r="X44" s="379"/>
      <c r="Y44" s="380"/>
      <c r="Z44" s="379"/>
      <c r="AA44" s="380"/>
      <c r="AB44" s="379"/>
      <c r="AC44" s="732"/>
      <c r="AD44" s="339">
        <v>2000000</v>
      </c>
      <c r="AE44" s="340">
        <v>720921.89</v>
      </c>
      <c r="AF44" s="1"/>
    </row>
    <row r="45" spans="1:32" s="52" customFormat="1" ht="11.25">
      <c r="A45" s="409" t="s">
        <v>252</v>
      </c>
      <c r="B45" s="335"/>
      <c r="C45" s="336"/>
      <c r="D45" s="377">
        <v>0</v>
      </c>
      <c r="E45" s="378">
        <v>355400.99</v>
      </c>
      <c r="F45" s="377">
        <v>356545.3</v>
      </c>
      <c r="G45" s="378">
        <v>220812.69</v>
      </c>
      <c r="H45" s="337">
        <v>1205292.5</v>
      </c>
      <c r="I45" s="338">
        <v>526781.43</v>
      </c>
      <c r="J45" s="337">
        <v>1358153.77</v>
      </c>
      <c r="K45" s="338">
        <v>373920.17</v>
      </c>
      <c r="L45" s="337">
        <v>1530401.66</v>
      </c>
      <c r="M45" s="338">
        <v>201672.28</v>
      </c>
      <c r="N45" s="337">
        <v>836516.16</v>
      </c>
      <c r="O45" s="338">
        <v>29520.82</v>
      </c>
      <c r="P45" s="379"/>
      <c r="Q45" s="380"/>
      <c r="R45" s="379"/>
      <c r="S45" s="380"/>
      <c r="T45" s="379"/>
      <c r="U45" s="380"/>
      <c r="V45" s="379"/>
      <c r="W45" s="380"/>
      <c r="X45" s="379"/>
      <c r="Y45" s="380"/>
      <c r="Z45" s="379"/>
      <c r="AA45" s="380"/>
      <c r="AB45" s="379"/>
      <c r="AC45" s="732"/>
      <c r="AD45" s="339">
        <v>5286909.39</v>
      </c>
      <c r="AE45" s="340">
        <v>1708108.38</v>
      </c>
      <c r="AF45" s="1"/>
    </row>
    <row r="46" spans="1:31" ht="12.75">
      <c r="A46" s="409" t="s">
        <v>208</v>
      </c>
      <c r="B46" s="335"/>
      <c r="C46" s="336"/>
      <c r="D46" s="377">
        <v>0</v>
      </c>
      <c r="E46" s="378">
        <v>388267.43</v>
      </c>
      <c r="F46" s="377">
        <v>1156403.56</v>
      </c>
      <c r="G46" s="378">
        <v>710830.92</v>
      </c>
      <c r="H46" s="337">
        <v>1330758.94</v>
      </c>
      <c r="I46" s="338">
        <v>581617.4</v>
      </c>
      <c r="J46" s="337">
        <v>1499532.47</v>
      </c>
      <c r="K46" s="338">
        <v>412843.87</v>
      </c>
      <c r="L46" s="337">
        <v>1689710.71</v>
      </c>
      <c r="M46" s="338">
        <v>222665.61</v>
      </c>
      <c r="N46" s="337">
        <v>923594.32</v>
      </c>
      <c r="O46" s="338">
        <v>32593.83</v>
      </c>
      <c r="P46" s="379"/>
      <c r="Q46" s="380"/>
      <c r="R46" s="379"/>
      <c r="S46" s="380"/>
      <c r="T46" s="379"/>
      <c r="U46" s="380"/>
      <c r="V46" s="379"/>
      <c r="W46" s="380"/>
      <c r="X46" s="379"/>
      <c r="Y46" s="380"/>
      <c r="Z46" s="379"/>
      <c r="AA46" s="380"/>
      <c r="AB46" s="379"/>
      <c r="AC46" s="732"/>
      <c r="AD46" s="339">
        <v>6600000</v>
      </c>
      <c r="AE46" s="340">
        <v>2348819.06</v>
      </c>
    </row>
    <row r="47" spans="1:31" ht="12.75">
      <c r="A47" s="409" t="s">
        <v>5</v>
      </c>
      <c r="B47" s="335"/>
      <c r="C47" s="336"/>
      <c r="D47" s="377">
        <v>0</v>
      </c>
      <c r="E47" s="378">
        <v>190308.39</v>
      </c>
      <c r="F47" s="377">
        <v>740060.12</v>
      </c>
      <c r="G47" s="378">
        <v>447586.86</v>
      </c>
      <c r="H47" s="337">
        <v>977619.29</v>
      </c>
      <c r="I47" s="338">
        <v>427275.28</v>
      </c>
      <c r="J47" s="337">
        <v>1101605.88</v>
      </c>
      <c r="K47" s="338">
        <v>303288.68</v>
      </c>
      <c r="L47" s="337">
        <v>1241317.06</v>
      </c>
      <c r="M47" s="338">
        <v>163577.48</v>
      </c>
      <c r="N47" s="337">
        <v>678502.78</v>
      </c>
      <c r="O47" s="338">
        <v>23944.5</v>
      </c>
      <c r="P47" s="379"/>
      <c r="Q47" s="380"/>
      <c r="R47" s="379"/>
      <c r="S47" s="380"/>
      <c r="T47" s="379"/>
      <c r="U47" s="380"/>
      <c r="V47" s="379"/>
      <c r="W47" s="380"/>
      <c r="X47" s="379"/>
      <c r="Y47" s="380"/>
      <c r="Z47" s="379"/>
      <c r="AA47" s="380"/>
      <c r="AB47" s="379"/>
      <c r="AC47" s="732"/>
      <c r="AD47" s="339">
        <v>4739105.13</v>
      </c>
      <c r="AE47" s="340">
        <v>1555981.19</v>
      </c>
    </row>
    <row r="48" spans="1:31" ht="12.75">
      <c r="A48" s="409" t="s">
        <v>7</v>
      </c>
      <c r="B48" s="335"/>
      <c r="C48" s="336"/>
      <c r="D48" s="377">
        <v>0</v>
      </c>
      <c r="E48" s="378">
        <v>87878.99</v>
      </c>
      <c r="F48" s="377">
        <v>347396.26</v>
      </c>
      <c r="G48" s="378">
        <v>208183.97</v>
      </c>
      <c r="H48" s="337">
        <v>505657.31</v>
      </c>
      <c r="I48" s="338">
        <v>221001.01</v>
      </c>
      <c r="J48" s="337">
        <v>569787.31</v>
      </c>
      <c r="K48" s="338">
        <v>156871.02</v>
      </c>
      <c r="L48" s="337">
        <v>642050.59</v>
      </c>
      <c r="M48" s="338">
        <v>84607.73</v>
      </c>
      <c r="N48" s="337">
        <v>350944.27</v>
      </c>
      <c r="O48" s="338">
        <v>12384.89</v>
      </c>
      <c r="P48" s="379"/>
      <c r="Q48" s="380"/>
      <c r="R48" s="379"/>
      <c r="S48" s="380"/>
      <c r="T48" s="379"/>
      <c r="U48" s="380"/>
      <c r="V48" s="379"/>
      <c r="W48" s="380"/>
      <c r="X48" s="379"/>
      <c r="Y48" s="380"/>
      <c r="Z48" s="379"/>
      <c r="AA48" s="380"/>
      <c r="AB48" s="379"/>
      <c r="AC48" s="732"/>
      <c r="AD48" s="339">
        <v>2415835.74</v>
      </c>
      <c r="AE48" s="340">
        <v>770927.61</v>
      </c>
    </row>
    <row r="49" spans="1:32" ht="12.75">
      <c r="A49" s="409" t="s">
        <v>229</v>
      </c>
      <c r="B49" s="335"/>
      <c r="C49" s="336"/>
      <c r="D49" s="377">
        <v>0</v>
      </c>
      <c r="E49" s="378">
        <v>106326.36</v>
      </c>
      <c r="F49" s="377">
        <v>590432.46</v>
      </c>
      <c r="G49" s="378">
        <v>350567.55</v>
      </c>
      <c r="H49" s="337">
        <v>944604.67</v>
      </c>
      <c r="I49" s="338">
        <v>412846.02</v>
      </c>
      <c r="J49" s="337">
        <v>1064404.21</v>
      </c>
      <c r="K49" s="338">
        <v>293046.51</v>
      </c>
      <c r="L49" s="337">
        <v>1199397.32</v>
      </c>
      <c r="M49" s="338">
        <v>158053.41</v>
      </c>
      <c r="N49" s="337">
        <v>655589.46</v>
      </c>
      <c r="O49" s="338">
        <v>23135.88</v>
      </c>
      <c r="P49" s="379"/>
      <c r="Q49" s="380"/>
      <c r="R49" s="379"/>
      <c r="S49" s="380"/>
      <c r="T49" s="379"/>
      <c r="U49" s="380"/>
      <c r="V49" s="379"/>
      <c r="W49" s="380"/>
      <c r="X49" s="379"/>
      <c r="Y49" s="380"/>
      <c r="Z49" s="379"/>
      <c r="AA49" s="380"/>
      <c r="AB49" s="379"/>
      <c r="AC49" s="732"/>
      <c r="AD49" s="339">
        <v>4454428.12</v>
      </c>
      <c r="AE49" s="340">
        <v>1343975.73</v>
      </c>
      <c r="AF49" s="1"/>
    </row>
    <row r="50" spans="1:31" ht="12.75">
      <c r="A50" s="409" t="s">
        <v>4</v>
      </c>
      <c r="B50" s="335"/>
      <c r="C50" s="336"/>
      <c r="D50" s="377">
        <v>0</v>
      </c>
      <c r="E50" s="378">
        <v>167571.11</v>
      </c>
      <c r="F50" s="377">
        <v>548188.4</v>
      </c>
      <c r="G50" s="378">
        <v>339499.48</v>
      </c>
      <c r="H50" s="337">
        <v>617712.4</v>
      </c>
      <c r="I50" s="338">
        <v>269975.49</v>
      </c>
      <c r="J50" s="337">
        <v>696053.81</v>
      </c>
      <c r="K50" s="338">
        <v>191634.09</v>
      </c>
      <c r="L50" s="337">
        <v>784330.85</v>
      </c>
      <c r="M50" s="338">
        <v>103357.04</v>
      </c>
      <c r="N50" s="337">
        <v>428714.54</v>
      </c>
      <c r="O50" s="338">
        <v>15129.43</v>
      </c>
      <c r="P50" s="379"/>
      <c r="Q50" s="380"/>
      <c r="R50" s="379"/>
      <c r="S50" s="380"/>
      <c r="T50" s="379"/>
      <c r="U50" s="380"/>
      <c r="V50" s="379"/>
      <c r="W50" s="380"/>
      <c r="X50" s="379"/>
      <c r="Y50" s="380"/>
      <c r="Z50" s="379"/>
      <c r="AA50" s="380"/>
      <c r="AB50" s="379"/>
      <c r="AC50" s="732"/>
      <c r="AD50" s="339">
        <v>3075000</v>
      </c>
      <c r="AE50" s="340">
        <v>1087166.64</v>
      </c>
    </row>
    <row r="51" spans="1:31" ht="12.75">
      <c r="A51" s="409" t="s">
        <v>10</v>
      </c>
      <c r="B51" s="335"/>
      <c r="C51" s="336"/>
      <c r="D51" s="377">
        <v>0</v>
      </c>
      <c r="E51" s="378">
        <v>63286.9</v>
      </c>
      <c r="F51" s="377">
        <v>313389.72</v>
      </c>
      <c r="G51" s="378">
        <v>199407.09</v>
      </c>
      <c r="H51" s="337">
        <v>514014.8</v>
      </c>
      <c r="I51" s="338">
        <v>232040.42</v>
      </c>
      <c r="J51" s="337">
        <v>579204.75</v>
      </c>
      <c r="K51" s="338">
        <v>166850.49</v>
      </c>
      <c r="L51" s="337">
        <v>652662.41</v>
      </c>
      <c r="M51" s="338">
        <v>93392.82</v>
      </c>
      <c r="N51" s="337">
        <v>418300.39</v>
      </c>
      <c r="O51" s="338">
        <v>16898.49</v>
      </c>
      <c r="P51" s="379"/>
      <c r="Q51" s="380"/>
      <c r="R51" s="379"/>
      <c r="S51" s="380"/>
      <c r="T51" s="379"/>
      <c r="U51" s="380"/>
      <c r="V51" s="379"/>
      <c r="W51" s="380"/>
      <c r="X51" s="379"/>
      <c r="Y51" s="380"/>
      <c r="Z51" s="379"/>
      <c r="AA51" s="380"/>
      <c r="AB51" s="379"/>
      <c r="AC51" s="732"/>
      <c r="AD51" s="339">
        <v>2477572.07</v>
      </c>
      <c r="AE51" s="340">
        <v>771876.21</v>
      </c>
    </row>
    <row r="52" spans="1:31" ht="12.75">
      <c r="A52" s="409" t="s">
        <v>219</v>
      </c>
      <c r="B52" s="335"/>
      <c r="C52" s="336"/>
      <c r="D52" s="377">
        <v>0</v>
      </c>
      <c r="E52" s="378">
        <v>201751.26</v>
      </c>
      <c r="F52" s="377">
        <v>634067.76</v>
      </c>
      <c r="G52" s="378">
        <v>389570.12</v>
      </c>
      <c r="H52" s="337">
        <v>744315.32</v>
      </c>
      <c r="I52" s="338">
        <v>325308.14</v>
      </c>
      <c r="J52" s="337">
        <v>838713.1</v>
      </c>
      <c r="K52" s="338">
        <v>230910.35</v>
      </c>
      <c r="L52" s="337">
        <v>945082.93</v>
      </c>
      <c r="M52" s="338">
        <v>124540.53</v>
      </c>
      <c r="N52" s="337">
        <v>516581.48</v>
      </c>
      <c r="O52" s="338">
        <v>18230.27</v>
      </c>
      <c r="P52" s="379"/>
      <c r="Q52" s="380"/>
      <c r="R52" s="379"/>
      <c r="S52" s="380"/>
      <c r="T52" s="379"/>
      <c r="U52" s="380"/>
      <c r="V52" s="379"/>
      <c r="W52" s="380"/>
      <c r="X52" s="379"/>
      <c r="Y52" s="380"/>
      <c r="Z52" s="379"/>
      <c r="AA52" s="380"/>
      <c r="AB52" s="379"/>
      <c r="AC52" s="732"/>
      <c r="AD52" s="339">
        <v>3678760.59</v>
      </c>
      <c r="AE52" s="340">
        <v>1290310.67</v>
      </c>
    </row>
    <row r="53" spans="1:31" ht="12.75">
      <c r="A53" s="948" t="s">
        <v>6</v>
      </c>
      <c r="B53" s="342"/>
      <c r="C53" s="343"/>
      <c r="D53" s="444">
        <v>0</v>
      </c>
      <c r="E53" s="445">
        <v>26683.46</v>
      </c>
      <c r="F53" s="444">
        <v>134380.54</v>
      </c>
      <c r="G53" s="445">
        <v>79010.98</v>
      </c>
      <c r="H53" s="422">
        <v>226363.16</v>
      </c>
      <c r="I53" s="423">
        <v>98933.59</v>
      </c>
      <c r="J53" s="422">
        <v>255071.66</v>
      </c>
      <c r="K53" s="423">
        <v>70225.08</v>
      </c>
      <c r="L53" s="618">
        <v>287421.14</v>
      </c>
      <c r="M53" s="619">
        <v>37875.58</v>
      </c>
      <c r="N53" s="422">
        <v>157104.14</v>
      </c>
      <c r="O53" s="423">
        <v>5544.24</v>
      </c>
      <c r="P53" s="436"/>
      <c r="Q53" s="437"/>
      <c r="R53" s="436"/>
      <c r="S53" s="437"/>
      <c r="T53" s="436"/>
      <c r="U53" s="437"/>
      <c r="V53" s="436"/>
      <c r="W53" s="437"/>
      <c r="X53" s="436"/>
      <c r="Y53" s="437"/>
      <c r="Z53" s="436"/>
      <c r="AA53" s="437"/>
      <c r="AB53" s="436"/>
      <c r="AC53" s="733"/>
      <c r="AD53" s="424">
        <v>1060340.64</v>
      </c>
      <c r="AE53" s="425">
        <v>318272.93</v>
      </c>
    </row>
    <row r="54" spans="1:33" ht="12.75">
      <c r="A54" s="159" t="s">
        <v>98</v>
      </c>
      <c r="B54" s="373">
        <v>1611026.47</v>
      </c>
      <c r="C54" s="374">
        <v>569052.57</v>
      </c>
      <c r="D54" s="373">
        <v>1711995.43</v>
      </c>
      <c r="E54" s="374">
        <v>568576.99</v>
      </c>
      <c r="F54" s="373">
        <v>2720533.93</v>
      </c>
      <c r="G54" s="374">
        <v>579590.05</v>
      </c>
      <c r="H54" s="373">
        <v>1213668.3955151003</v>
      </c>
      <c r="I54" s="374">
        <v>222650.64</v>
      </c>
      <c r="J54" s="373">
        <v>1333768.1</v>
      </c>
      <c r="K54" s="374">
        <v>218591.65</v>
      </c>
      <c r="L54" s="373">
        <v>1475020.92</v>
      </c>
      <c r="M54" s="374">
        <v>211570.36</v>
      </c>
      <c r="N54" s="373">
        <v>2841550.22</v>
      </c>
      <c r="O54" s="374">
        <v>211399.07</v>
      </c>
      <c r="P54" s="373">
        <v>0</v>
      </c>
      <c r="Q54" s="374">
        <v>0</v>
      </c>
      <c r="R54" s="373">
        <v>0</v>
      </c>
      <c r="S54" s="374">
        <v>0</v>
      </c>
      <c r="T54" s="373">
        <v>0</v>
      </c>
      <c r="U54" s="374">
        <v>0</v>
      </c>
      <c r="V54" s="373">
        <v>0</v>
      </c>
      <c r="W54" s="374">
        <v>0</v>
      </c>
      <c r="X54" s="373">
        <v>0</v>
      </c>
      <c r="Y54" s="374">
        <v>0</v>
      </c>
      <c r="Z54" s="373">
        <v>0</v>
      </c>
      <c r="AA54" s="374">
        <v>0</v>
      </c>
      <c r="AB54" s="373">
        <v>0</v>
      </c>
      <c r="AC54" s="728">
        <v>0</v>
      </c>
      <c r="AD54" s="373">
        <v>12907563.4655151</v>
      </c>
      <c r="AE54" s="374">
        <v>2581431.33</v>
      </c>
      <c r="AG54" s="419"/>
    </row>
    <row r="55" spans="1:33" ht="12.75">
      <c r="A55" s="440" t="s">
        <v>37</v>
      </c>
      <c r="B55" s="359">
        <v>985805.8</v>
      </c>
      <c r="C55" s="360">
        <v>347571.78</v>
      </c>
      <c r="D55" s="359">
        <v>1047234.08</v>
      </c>
      <c r="E55" s="360">
        <v>347104.72</v>
      </c>
      <c r="F55" s="359">
        <v>1684086.34</v>
      </c>
      <c r="G55" s="360">
        <v>353759.34</v>
      </c>
      <c r="H55" s="335"/>
      <c r="I55" s="336"/>
      <c r="J55" s="350"/>
      <c r="K55" s="351"/>
      <c r="L55" s="335"/>
      <c r="M55" s="336"/>
      <c r="N55" s="335"/>
      <c r="O55" s="336"/>
      <c r="P55" s="430"/>
      <c r="Q55" s="431"/>
      <c r="R55" s="432"/>
      <c r="S55" s="433"/>
      <c r="T55" s="432"/>
      <c r="U55" s="433"/>
      <c r="V55" s="432"/>
      <c r="W55" s="433"/>
      <c r="X55" s="432"/>
      <c r="Y55" s="433"/>
      <c r="Z55" s="432"/>
      <c r="AA55" s="433"/>
      <c r="AB55" s="432"/>
      <c r="AC55" s="731"/>
      <c r="AD55" s="339">
        <v>3717126.22</v>
      </c>
      <c r="AE55" s="340">
        <v>1048435.84</v>
      </c>
      <c r="AG55" s="419"/>
    </row>
    <row r="56" spans="1:31" ht="12.75">
      <c r="A56" s="409" t="s">
        <v>252</v>
      </c>
      <c r="B56" s="377">
        <v>588640.65</v>
      </c>
      <c r="C56" s="378">
        <v>208522.48</v>
      </c>
      <c r="D56" s="377">
        <v>625867.91</v>
      </c>
      <c r="E56" s="378">
        <v>208515.51</v>
      </c>
      <c r="F56" s="377">
        <v>975807.81</v>
      </c>
      <c r="G56" s="378">
        <v>212611.39</v>
      </c>
      <c r="H56" s="337">
        <v>1142659.86</v>
      </c>
      <c r="I56" s="338">
        <v>209623.95</v>
      </c>
      <c r="J56" s="337">
        <v>1255732.87</v>
      </c>
      <c r="K56" s="338">
        <v>205802.42</v>
      </c>
      <c r="L56" s="337">
        <v>1388721.35</v>
      </c>
      <c r="M56" s="338">
        <v>199191.92</v>
      </c>
      <c r="N56" s="337">
        <v>2675298.55</v>
      </c>
      <c r="O56" s="338">
        <v>199030.65</v>
      </c>
      <c r="P56" s="377"/>
      <c r="Q56" s="378"/>
      <c r="R56" s="379"/>
      <c r="S56" s="380"/>
      <c r="T56" s="379"/>
      <c r="U56" s="380"/>
      <c r="V56" s="379"/>
      <c r="W56" s="380"/>
      <c r="X56" s="379"/>
      <c r="Y56" s="380"/>
      <c r="Z56" s="379"/>
      <c r="AA56" s="380"/>
      <c r="AB56" s="379"/>
      <c r="AC56" s="732"/>
      <c r="AD56" s="339">
        <v>8652729</v>
      </c>
      <c r="AE56" s="340">
        <v>1443298.32</v>
      </c>
    </row>
    <row r="57" spans="1:31" ht="12.75">
      <c r="A57" s="948" t="s">
        <v>219</v>
      </c>
      <c r="B57" s="444">
        <v>36580.02</v>
      </c>
      <c r="C57" s="445">
        <v>12958.31</v>
      </c>
      <c r="D57" s="444">
        <v>38893.44</v>
      </c>
      <c r="E57" s="445">
        <v>12956.76</v>
      </c>
      <c r="F57" s="444">
        <v>60639.78</v>
      </c>
      <c r="G57" s="445">
        <v>13219.32</v>
      </c>
      <c r="H57" s="422">
        <v>71008.53551510032</v>
      </c>
      <c r="I57" s="423">
        <v>13026.69</v>
      </c>
      <c r="J57" s="422">
        <v>78035.23</v>
      </c>
      <c r="K57" s="423">
        <v>12789.23</v>
      </c>
      <c r="L57" s="618">
        <v>86299.57</v>
      </c>
      <c r="M57" s="619">
        <v>12378.44</v>
      </c>
      <c r="N57" s="337">
        <v>166251.67</v>
      </c>
      <c r="O57" s="338">
        <v>12368.42</v>
      </c>
      <c r="P57" s="434"/>
      <c r="Q57" s="435"/>
      <c r="R57" s="436"/>
      <c r="S57" s="437"/>
      <c r="T57" s="436"/>
      <c r="U57" s="437"/>
      <c r="V57" s="436"/>
      <c r="W57" s="437"/>
      <c r="X57" s="436"/>
      <c r="Y57" s="437"/>
      <c r="Z57" s="436"/>
      <c r="AA57" s="437"/>
      <c r="AB57" s="436"/>
      <c r="AC57" s="733"/>
      <c r="AD57" s="339">
        <v>537708.2455151003</v>
      </c>
      <c r="AE57" s="340">
        <v>89697.17</v>
      </c>
    </row>
    <row r="58" spans="1:33" ht="12.75">
      <c r="A58" s="159" t="s">
        <v>254</v>
      </c>
      <c r="B58" s="373">
        <v>675545.76</v>
      </c>
      <c r="C58" s="374">
        <v>263647.86380712327</v>
      </c>
      <c r="D58" s="373">
        <v>803394.6</v>
      </c>
      <c r="E58" s="374">
        <v>218820.5270257534</v>
      </c>
      <c r="F58" s="373">
        <v>803394.68</v>
      </c>
      <c r="G58" s="374">
        <v>170616.83</v>
      </c>
      <c r="H58" s="373">
        <v>803394.72</v>
      </c>
      <c r="I58" s="374">
        <v>122413.13</v>
      </c>
      <c r="J58" s="373">
        <v>803394.72</v>
      </c>
      <c r="K58" s="374">
        <v>74209.44</v>
      </c>
      <c r="L58" s="373">
        <v>1456353.53</v>
      </c>
      <c r="M58" s="374">
        <v>2062296.91</v>
      </c>
      <c r="N58" s="373">
        <v>675710.04</v>
      </c>
      <c r="O58" s="374">
        <v>670830.09</v>
      </c>
      <c r="P58" s="373">
        <v>0</v>
      </c>
      <c r="Q58" s="374">
        <v>0</v>
      </c>
      <c r="R58" s="373">
        <v>0</v>
      </c>
      <c r="S58" s="374">
        <v>0</v>
      </c>
      <c r="T58" s="373">
        <v>0</v>
      </c>
      <c r="U58" s="374">
        <v>0</v>
      </c>
      <c r="V58" s="373">
        <v>0</v>
      </c>
      <c r="W58" s="374">
        <v>0</v>
      </c>
      <c r="X58" s="373">
        <v>0</v>
      </c>
      <c r="Y58" s="374">
        <v>0</v>
      </c>
      <c r="Z58" s="373">
        <v>0</v>
      </c>
      <c r="AA58" s="374">
        <v>0</v>
      </c>
      <c r="AB58" s="373">
        <v>0</v>
      </c>
      <c r="AC58" s="374">
        <v>0</v>
      </c>
      <c r="AD58" s="373">
        <v>6021188.049999999</v>
      </c>
      <c r="AE58" s="374">
        <v>3582834.7908328767</v>
      </c>
      <c r="AG58" s="419"/>
    </row>
    <row r="59" spans="1:33" ht="12.75">
      <c r="A59" s="440" t="s">
        <v>250</v>
      </c>
      <c r="B59" s="430">
        <v>675545.76</v>
      </c>
      <c r="C59" s="431">
        <v>225188.1038071233</v>
      </c>
      <c r="D59" s="430">
        <v>675545.76</v>
      </c>
      <c r="E59" s="431">
        <v>183998.32702575342</v>
      </c>
      <c r="F59" s="430">
        <v>675545.82</v>
      </c>
      <c r="G59" s="431">
        <v>143465.58</v>
      </c>
      <c r="H59" s="330">
        <v>675545.82</v>
      </c>
      <c r="I59" s="332">
        <v>102932.81</v>
      </c>
      <c r="J59" s="330">
        <v>675545.82</v>
      </c>
      <c r="K59" s="332">
        <v>62400.06</v>
      </c>
      <c r="L59" s="337">
        <v>675545.82</v>
      </c>
      <c r="M59" s="338">
        <v>21969.12</v>
      </c>
      <c r="N59" s="335"/>
      <c r="O59" s="336"/>
      <c r="P59" s="432"/>
      <c r="Q59" s="433"/>
      <c r="R59" s="432"/>
      <c r="S59" s="433"/>
      <c r="T59" s="432"/>
      <c r="U59" s="433"/>
      <c r="V59" s="432"/>
      <c r="W59" s="433"/>
      <c r="X59" s="432"/>
      <c r="Y59" s="433"/>
      <c r="Z59" s="432"/>
      <c r="AA59" s="433"/>
      <c r="AB59" s="432"/>
      <c r="AC59" s="731"/>
      <c r="AD59" s="339">
        <v>4053274.8</v>
      </c>
      <c r="AE59" s="340">
        <v>739954.0008328768</v>
      </c>
      <c r="AG59" s="419"/>
    </row>
    <row r="60" spans="1:31" ht="12.75">
      <c r="A60" s="409" t="s">
        <v>10</v>
      </c>
      <c r="B60" s="377">
        <v>0</v>
      </c>
      <c r="C60" s="378">
        <v>38459.76</v>
      </c>
      <c r="D60" s="377">
        <v>127848.84</v>
      </c>
      <c r="E60" s="378">
        <v>34822.2</v>
      </c>
      <c r="F60" s="377">
        <v>127848.86</v>
      </c>
      <c r="G60" s="378">
        <v>27151.25</v>
      </c>
      <c r="H60" s="337">
        <v>127848.9</v>
      </c>
      <c r="I60" s="338">
        <v>19480.32</v>
      </c>
      <c r="J60" s="337">
        <v>127848.9</v>
      </c>
      <c r="K60" s="338">
        <v>11809.38</v>
      </c>
      <c r="L60" s="337">
        <v>127848.9</v>
      </c>
      <c r="M60" s="338">
        <v>4157.71</v>
      </c>
      <c r="N60" s="335"/>
      <c r="O60" s="336"/>
      <c r="P60" s="379"/>
      <c r="Q60" s="380"/>
      <c r="R60" s="379"/>
      <c r="S60" s="380"/>
      <c r="T60" s="379"/>
      <c r="U60" s="380"/>
      <c r="V60" s="379"/>
      <c r="W60" s="380"/>
      <c r="X60" s="379"/>
      <c r="Y60" s="380"/>
      <c r="Z60" s="379"/>
      <c r="AA60" s="380"/>
      <c r="AB60" s="379"/>
      <c r="AC60" s="732"/>
      <c r="AD60" s="339">
        <v>639244.4</v>
      </c>
      <c r="AE60" s="340">
        <v>135880.62</v>
      </c>
    </row>
    <row r="61" spans="1:31" ht="12.75">
      <c r="A61" s="861" t="s">
        <v>37</v>
      </c>
      <c r="B61" s="335"/>
      <c r="C61" s="336"/>
      <c r="D61" s="335"/>
      <c r="E61" s="336"/>
      <c r="F61" s="335"/>
      <c r="G61" s="336"/>
      <c r="H61" s="335"/>
      <c r="I61" s="336"/>
      <c r="J61" s="335"/>
      <c r="K61" s="336"/>
      <c r="L61" s="337">
        <v>652958.81</v>
      </c>
      <c r="M61" s="338">
        <v>2036170.08</v>
      </c>
      <c r="N61" s="337">
        <v>675710.04</v>
      </c>
      <c r="O61" s="338">
        <v>670830.09</v>
      </c>
      <c r="P61" s="379"/>
      <c r="Q61" s="380"/>
      <c r="R61" s="379"/>
      <c r="S61" s="380"/>
      <c r="T61" s="379"/>
      <c r="U61" s="380"/>
      <c r="V61" s="379"/>
      <c r="W61" s="380"/>
      <c r="X61" s="379"/>
      <c r="Y61" s="380"/>
      <c r="Z61" s="379"/>
      <c r="AA61" s="380"/>
      <c r="AB61" s="379"/>
      <c r="AC61" s="732"/>
      <c r="AD61" s="339">
        <v>1328668.85</v>
      </c>
      <c r="AE61" s="340">
        <v>2707000.17</v>
      </c>
    </row>
    <row r="62" spans="1:31" ht="12.75" customHeight="1">
      <c r="A62" s="861" t="s">
        <v>8</v>
      </c>
      <c r="B62" s="335"/>
      <c r="C62" s="336"/>
      <c r="D62" s="335"/>
      <c r="E62" s="336"/>
      <c r="F62" s="335"/>
      <c r="G62" s="336"/>
      <c r="H62" s="335"/>
      <c r="I62" s="336"/>
      <c r="J62" s="335"/>
      <c r="K62" s="336"/>
      <c r="L62" s="337"/>
      <c r="M62" s="338"/>
      <c r="N62" s="379"/>
      <c r="O62" s="380"/>
      <c r="P62" s="379"/>
      <c r="Q62" s="380"/>
      <c r="R62" s="379"/>
      <c r="S62" s="380"/>
      <c r="T62" s="379"/>
      <c r="U62" s="380"/>
      <c r="V62" s="379"/>
      <c r="W62" s="380"/>
      <c r="X62" s="379"/>
      <c r="Y62" s="380"/>
      <c r="Z62" s="379"/>
      <c r="AA62" s="380"/>
      <c r="AB62" s="379"/>
      <c r="AC62" s="732"/>
      <c r="AD62" s="339">
        <v>0</v>
      </c>
      <c r="AE62" s="340">
        <v>0</v>
      </c>
    </row>
    <row r="63" spans="1:31" ht="12.75" customHeight="1">
      <c r="A63" s="949" t="s">
        <v>11</v>
      </c>
      <c r="B63" s="426"/>
      <c r="C63" s="427"/>
      <c r="D63" s="426"/>
      <c r="E63" s="427"/>
      <c r="F63" s="426"/>
      <c r="G63" s="427"/>
      <c r="H63" s="426"/>
      <c r="I63" s="427"/>
      <c r="J63" s="426"/>
      <c r="K63" s="427"/>
      <c r="L63" s="422"/>
      <c r="M63" s="423"/>
      <c r="N63" s="436"/>
      <c r="O63" s="437"/>
      <c r="P63" s="436"/>
      <c r="Q63" s="437"/>
      <c r="R63" s="436"/>
      <c r="S63" s="437"/>
      <c r="T63" s="436"/>
      <c r="U63" s="437"/>
      <c r="V63" s="436"/>
      <c r="W63" s="437"/>
      <c r="X63" s="436"/>
      <c r="Y63" s="437"/>
      <c r="Z63" s="436"/>
      <c r="AA63" s="437"/>
      <c r="AB63" s="436"/>
      <c r="AC63" s="733"/>
      <c r="AD63" s="339">
        <v>0</v>
      </c>
      <c r="AE63" s="340">
        <v>0</v>
      </c>
    </row>
    <row r="64" spans="1:33" ht="12.75">
      <c r="A64" s="159" t="s">
        <v>496</v>
      </c>
      <c r="B64" s="373">
        <v>0</v>
      </c>
      <c r="C64" s="374">
        <v>0</v>
      </c>
      <c r="D64" s="373">
        <v>0</v>
      </c>
      <c r="E64" s="374">
        <v>0</v>
      </c>
      <c r="F64" s="373">
        <v>0</v>
      </c>
      <c r="G64" s="374">
        <v>0</v>
      </c>
      <c r="H64" s="373">
        <v>118032</v>
      </c>
      <c r="I64" s="374">
        <v>0</v>
      </c>
      <c r="J64" s="373">
        <v>118032</v>
      </c>
      <c r="K64" s="374">
        <v>0</v>
      </c>
      <c r="L64" s="373">
        <v>118032</v>
      </c>
      <c r="M64" s="374">
        <v>0</v>
      </c>
      <c r="N64" s="373">
        <v>118032</v>
      </c>
      <c r="O64" s="374">
        <v>0</v>
      </c>
      <c r="P64" s="373">
        <v>0</v>
      </c>
      <c r="Q64" s="374">
        <v>0</v>
      </c>
      <c r="R64" s="373">
        <v>0</v>
      </c>
      <c r="S64" s="374">
        <v>0</v>
      </c>
      <c r="T64" s="373">
        <v>0</v>
      </c>
      <c r="U64" s="374">
        <v>0</v>
      </c>
      <c r="V64" s="373">
        <v>0</v>
      </c>
      <c r="W64" s="374">
        <v>0</v>
      </c>
      <c r="X64" s="373">
        <v>0</v>
      </c>
      <c r="Y64" s="374">
        <v>0</v>
      </c>
      <c r="Z64" s="373">
        <v>0</v>
      </c>
      <c r="AA64" s="374">
        <v>0</v>
      </c>
      <c r="AB64" s="373">
        <v>0</v>
      </c>
      <c r="AC64" s="728">
        <v>0</v>
      </c>
      <c r="AD64" s="373">
        <v>472128</v>
      </c>
      <c r="AE64" s="374">
        <v>0</v>
      </c>
      <c r="AF64" s="419"/>
      <c r="AG64" s="419"/>
    </row>
    <row r="65" spans="1:31" ht="12.75">
      <c r="A65" s="908" t="s">
        <v>342</v>
      </c>
      <c r="B65" s="954"/>
      <c r="C65" s="955"/>
      <c r="D65" s="954"/>
      <c r="E65" s="955"/>
      <c r="F65" s="954"/>
      <c r="G65" s="955"/>
      <c r="H65" s="909">
        <v>118032</v>
      </c>
      <c r="I65" s="956">
        <v>0</v>
      </c>
      <c r="J65" s="909">
        <v>118032</v>
      </c>
      <c r="K65" s="956">
        <v>0</v>
      </c>
      <c r="L65" s="909">
        <v>118032</v>
      </c>
      <c r="M65" s="956"/>
      <c r="N65" s="954">
        <v>118032</v>
      </c>
      <c r="O65" s="958">
        <v>0</v>
      </c>
      <c r="P65" s="957"/>
      <c r="Q65" s="958"/>
      <c r="R65" s="957"/>
      <c r="S65" s="958"/>
      <c r="T65" s="957"/>
      <c r="U65" s="958"/>
      <c r="V65" s="957"/>
      <c r="W65" s="958"/>
      <c r="X65" s="957"/>
      <c r="Y65" s="958"/>
      <c r="Z65" s="957"/>
      <c r="AA65" s="958"/>
      <c r="AB65" s="957"/>
      <c r="AC65" s="959"/>
      <c r="AD65" s="339">
        <v>472128</v>
      </c>
      <c r="AE65" s="340">
        <v>0</v>
      </c>
    </row>
    <row r="66" spans="1:33" ht="12.75">
      <c r="A66" s="952" t="s">
        <v>341</v>
      </c>
      <c r="B66" s="859">
        <v>1306209.87</v>
      </c>
      <c r="C66" s="860">
        <v>1609834.167015441</v>
      </c>
      <c r="D66" s="859">
        <v>1825648.81</v>
      </c>
      <c r="E66" s="860">
        <v>1393170.031274683</v>
      </c>
      <c r="F66" s="859">
        <v>2044530.06</v>
      </c>
      <c r="G66" s="860">
        <v>1052294.4450876894</v>
      </c>
      <c r="H66" s="859">
        <v>3919338.21</v>
      </c>
      <c r="I66" s="860">
        <v>2080086.059041096</v>
      </c>
      <c r="J66" s="859">
        <v>9447170.129999999</v>
      </c>
      <c r="K66" s="860">
        <v>5359570.994109589</v>
      </c>
      <c r="L66" s="859">
        <v>10979906.07</v>
      </c>
      <c r="M66" s="860">
        <v>3901467.96</v>
      </c>
      <c r="N66" s="859">
        <v>6535836.74</v>
      </c>
      <c r="O66" s="860">
        <v>2533038.25</v>
      </c>
      <c r="P66" s="859">
        <v>0</v>
      </c>
      <c r="Q66" s="860">
        <v>0</v>
      </c>
      <c r="R66" s="859">
        <v>0</v>
      </c>
      <c r="S66" s="860">
        <v>0</v>
      </c>
      <c r="T66" s="859">
        <v>0</v>
      </c>
      <c r="U66" s="860">
        <v>0</v>
      </c>
      <c r="V66" s="859">
        <v>0</v>
      </c>
      <c r="W66" s="860">
        <v>0</v>
      </c>
      <c r="X66" s="859">
        <v>0</v>
      </c>
      <c r="Y66" s="860">
        <v>0</v>
      </c>
      <c r="Z66" s="859">
        <v>0</v>
      </c>
      <c r="AA66" s="860">
        <v>0</v>
      </c>
      <c r="AB66" s="859">
        <v>0</v>
      </c>
      <c r="AC66" s="953">
        <v>0</v>
      </c>
      <c r="AD66" s="373">
        <v>36058639.89</v>
      </c>
      <c r="AE66" s="374">
        <v>17929461.9065285</v>
      </c>
      <c r="AG66" s="419"/>
    </row>
    <row r="67" spans="1:31" ht="12.75">
      <c r="A67" s="410" t="s">
        <v>37</v>
      </c>
      <c r="B67" s="359">
        <v>506209.95</v>
      </c>
      <c r="C67" s="360">
        <v>1272631.727015441</v>
      </c>
      <c r="D67" s="359">
        <v>1025648.89</v>
      </c>
      <c r="E67" s="360">
        <v>1176532.521274683</v>
      </c>
      <c r="F67" s="359">
        <v>1244530.14</v>
      </c>
      <c r="G67" s="360">
        <v>957651.2750876895</v>
      </c>
      <c r="H67" s="337">
        <v>1499155.86</v>
      </c>
      <c r="I67" s="338">
        <v>582350.77</v>
      </c>
      <c r="J67" s="337">
        <v>1761680.31</v>
      </c>
      <c r="K67" s="338">
        <v>319044.93</v>
      </c>
      <c r="L67" s="330">
        <v>992951.06</v>
      </c>
      <c r="M67" s="332">
        <v>47411.55</v>
      </c>
      <c r="N67" s="335"/>
      <c r="O67" s="336"/>
      <c r="P67" s="379"/>
      <c r="Q67" s="380"/>
      <c r="R67" s="379"/>
      <c r="S67" s="380"/>
      <c r="T67" s="379"/>
      <c r="U67" s="380"/>
      <c r="V67" s="379"/>
      <c r="W67" s="380"/>
      <c r="X67" s="379"/>
      <c r="Y67" s="380"/>
      <c r="Z67" s="379"/>
      <c r="AA67" s="380"/>
      <c r="AB67" s="379"/>
      <c r="AC67" s="732"/>
      <c r="AD67" s="339">
        <v>7030176.210000001</v>
      </c>
      <c r="AE67" s="340">
        <v>4355622.773377813</v>
      </c>
    </row>
    <row r="68" spans="1:31" ht="12.75">
      <c r="A68" s="410" t="s">
        <v>250</v>
      </c>
      <c r="B68" s="335"/>
      <c r="C68" s="336"/>
      <c r="D68" s="335"/>
      <c r="E68" s="336"/>
      <c r="F68" s="335"/>
      <c r="G68" s="336"/>
      <c r="H68" s="335"/>
      <c r="I68" s="336"/>
      <c r="J68" s="337">
        <v>397681.01</v>
      </c>
      <c r="K68" s="338">
        <v>1193464.56</v>
      </c>
      <c r="L68" s="337">
        <v>1345543.49</v>
      </c>
      <c r="M68" s="338">
        <v>1260989.1</v>
      </c>
      <c r="N68" s="377">
        <v>1608756.24</v>
      </c>
      <c r="O68" s="378">
        <v>997776.35</v>
      </c>
      <c r="P68" s="379"/>
      <c r="Q68" s="380"/>
      <c r="R68" s="379"/>
      <c r="S68" s="380"/>
      <c r="T68" s="379"/>
      <c r="U68" s="380"/>
      <c r="V68" s="379"/>
      <c r="W68" s="380"/>
      <c r="X68" s="379"/>
      <c r="Y68" s="380"/>
      <c r="Z68" s="379"/>
      <c r="AA68" s="380"/>
      <c r="AB68" s="379"/>
      <c r="AC68" s="732"/>
      <c r="AD68" s="339">
        <v>3351980.74</v>
      </c>
      <c r="AE68" s="340">
        <v>3452230.01</v>
      </c>
    </row>
    <row r="69" spans="1:31" ht="12.75">
      <c r="A69" s="409" t="s">
        <v>208</v>
      </c>
      <c r="B69" s="335"/>
      <c r="C69" s="336"/>
      <c r="D69" s="335"/>
      <c r="E69" s="336"/>
      <c r="F69" s="359">
        <v>0</v>
      </c>
      <c r="G69" s="360">
        <v>0</v>
      </c>
      <c r="H69" s="337">
        <v>1853286.97</v>
      </c>
      <c r="I69" s="338">
        <v>1090471.5</v>
      </c>
      <c r="J69" s="337">
        <v>3144830.17</v>
      </c>
      <c r="K69" s="338">
        <v>708627.97</v>
      </c>
      <c r="L69" s="337">
        <v>3001882.86</v>
      </c>
      <c r="M69" s="338">
        <v>209332.3</v>
      </c>
      <c r="N69" s="335"/>
      <c r="O69" s="336"/>
      <c r="P69" s="379"/>
      <c r="Q69" s="380"/>
      <c r="R69" s="379"/>
      <c r="S69" s="380"/>
      <c r="T69" s="379"/>
      <c r="U69" s="380"/>
      <c r="V69" s="379"/>
      <c r="W69" s="380"/>
      <c r="X69" s="379"/>
      <c r="Y69" s="380"/>
      <c r="Z69" s="379"/>
      <c r="AA69" s="380"/>
      <c r="AB69" s="379"/>
      <c r="AC69" s="732"/>
      <c r="AD69" s="339">
        <v>8000000</v>
      </c>
      <c r="AE69" s="340">
        <v>2008431.77</v>
      </c>
    </row>
    <row r="70" spans="1:31" ht="12.75" customHeight="1">
      <c r="A70" s="409" t="s">
        <v>93</v>
      </c>
      <c r="B70" s="335"/>
      <c r="C70" s="336"/>
      <c r="D70" s="335"/>
      <c r="E70" s="336"/>
      <c r="F70" s="335"/>
      <c r="G70" s="336"/>
      <c r="H70" s="337">
        <v>293814.9</v>
      </c>
      <c r="I70" s="338">
        <v>193493.96</v>
      </c>
      <c r="J70" s="337">
        <v>766872.98</v>
      </c>
      <c r="K70" s="338">
        <v>161221.72</v>
      </c>
      <c r="L70" s="337">
        <v>862726.27</v>
      </c>
      <c r="M70" s="338">
        <v>65368.41</v>
      </c>
      <c r="N70" s="335"/>
      <c r="O70" s="336"/>
      <c r="P70" s="379"/>
      <c r="Q70" s="380"/>
      <c r="R70" s="379"/>
      <c r="S70" s="380"/>
      <c r="T70" s="379"/>
      <c r="U70" s="380"/>
      <c r="V70" s="379"/>
      <c r="W70" s="380"/>
      <c r="X70" s="379"/>
      <c r="Y70" s="380"/>
      <c r="Z70" s="379"/>
      <c r="AA70" s="380"/>
      <c r="AB70" s="379"/>
      <c r="AC70" s="732"/>
      <c r="AD70" s="339">
        <v>1923414.15</v>
      </c>
      <c r="AE70" s="340">
        <v>420084.09</v>
      </c>
    </row>
    <row r="71" spans="1:31" ht="12.75" customHeight="1">
      <c r="A71" s="409" t="s">
        <v>229</v>
      </c>
      <c r="B71" s="335"/>
      <c r="C71" s="336"/>
      <c r="D71" s="335"/>
      <c r="E71" s="336"/>
      <c r="F71" s="335"/>
      <c r="G71" s="336"/>
      <c r="H71" s="337">
        <v>0</v>
      </c>
      <c r="I71" s="338">
        <v>144734.5890410959</v>
      </c>
      <c r="J71" s="337">
        <v>1085640.71</v>
      </c>
      <c r="K71" s="338">
        <v>1724502.794109589</v>
      </c>
      <c r="L71" s="337">
        <v>2100677.92</v>
      </c>
      <c r="M71" s="338">
        <v>1451317.11</v>
      </c>
      <c r="N71" s="377">
        <v>2445907.87</v>
      </c>
      <c r="O71" s="378">
        <v>1106087.16</v>
      </c>
      <c r="P71" s="379"/>
      <c r="Q71" s="380"/>
      <c r="R71" s="379"/>
      <c r="S71" s="380"/>
      <c r="T71" s="379"/>
      <c r="U71" s="380"/>
      <c r="V71" s="379"/>
      <c r="W71" s="380"/>
      <c r="X71" s="379"/>
      <c r="Y71" s="380"/>
      <c r="Z71" s="379"/>
      <c r="AA71" s="380"/>
      <c r="AB71" s="379"/>
      <c r="AC71" s="732"/>
      <c r="AD71" s="339">
        <v>5632226.5</v>
      </c>
      <c r="AE71" s="340">
        <v>4426641.653150685</v>
      </c>
    </row>
    <row r="72" spans="1:31" ht="12.75">
      <c r="A72" s="409" t="s">
        <v>4</v>
      </c>
      <c r="B72" s="444">
        <v>799999.92</v>
      </c>
      <c r="C72" s="445">
        <v>337202.44</v>
      </c>
      <c r="D72" s="444">
        <v>799999.92</v>
      </c>
      <c r="E72" s="445">
        <v>216637.51</v>
      </c>
      <c r="F72" s="444">
        <v>799999.92</v>
      </c>
      <c r="G72" s="445">
        <v>94643.17</v>
      </c>
      <c r="H72" s="337">
        <v>199999.98</v>
      </c>
      <c r="I72" s="338">
        <v>5057.9</v>
      </c>
      <c r="J72" s="337">
        <v>1337898.41</v>
      </c>
      <c r="K72" s="338">
        <v>560581.38</v>
      </c>
      <c r="L72" s="337">
        <v>1568379.23</v>
      </c>
      <c r="M72" s="338">
        <v>330100.55</v>
      </c>
      <c r="N72" s="377">
        <v>1192969.17</v>
      </c>
      <c r="O72" s="378">
        <v>72684.03</v>
      </c>
      <c r="P72" s="379"/>
      <c r="Q72" s="380"/>
      <c r="R72" s="379"/>
      <c r="S72" s="380"/>
      <c r="T72" s="379"/>
      <c r="U72" s="380"/>
      <c r="V72" s="379"/>
      <c r="W72" s="380"/>
      <c r="X72" s="379"/>
      <c r="Y72" s="380"/>
      <c r="Z72" s="379"/>
      <c r="AA72" s="380"/>
      <c r="AB72" s="379"/>
      <c r="AC72" s="732"/>
      <c r="AD72" s="339">
        <v>6699246.550000001</v>
      </c>
      <c r="AE72" s="340">
        <v>1616906.98</v>
      </c>
    </row>
    <row r="73" spans="1:31" ht="12.75" customHeight="1">
      <c r="A73" s="950" t="s">
        <v>10</v>
      </c>
      <c r="B73" s="335"/>
      <c r="C73" s="336"/>
      <c r="D73" s="335"/>
      <c r="E73" s="336"/>
      <c r="F73" s="335"/>
      <c r="G73" s="336"/>
      <c r="H73" s="337">
        <v>73080.5</v>
      </c>
      <c r="I73" s="338">
        <v>63977.34</v>
      </c>
      <c r="J73" s="422">
        <v>952566.54</v>
      </c>
      <c r="K73" s="423">
        <v>692127.64</v>
      </c>
      <c r="L73" s="422">
        <v>1107745.24</v>
      </c>
      <c r="M73" s="423">
        <v>536948.94</v>
      </c>
      <c r="N73" s="377">
        <v>1288203.46</v>
      </c>
      <c r="O73" s="378">
        <v>356490.71</v>
      </c>
      <c r="P73" s="375"/>
      <c r="Q73" s="376"/>
      <c r="R73" s="375"/>
      <c r="S73" s="376"/>
      <c r="T73" s="375"/>
      <c r="U73" s="376"/>
      <c r="V73" s="375"/>
      <c r="W73" s="376"/>
      <c r="X73" s="375"/>
      <c r="Y73" s="376"/>
      <c r="Z73" s="375"/>
      <c r="AA73" s="376"/>
      <c r="AB73" s="375"/>
      <c r="AC73" s="734"/>
      <c r="AD73" s="339">
        <v>3421595.74</v>
      </c>
      <c r="AE73" s="340">
        <v>1649544.63</v>
      </c>
    </row>
    <row r="74" spans="1:33" ht="12.75">
      <c r="A74" s="159" t="s">
        <v>487</v>
      </c>
      <c r="B74" s="373">
        <v>0</v>
      </c>
      <c r="C74" s="374">
        <v>0</v>
      </c>
      <c r="D74" s="373">
        <v>0</v>
      </c>
      <c r="E74" s="374">
        <v>0</v>
      </c>
      <c r="F74" s="373">
        <v>0</v>
      </c>
      <c r="G74" s="374">
        <v>0</v>
      </c>
      <c r="H74" s="373">
        <v>0</v>
      </c>
      <c r="I74" s="374">
        <v>0</v>
      </c>
      <c r="J74" s="373">
        <v>0</v>
      </c>
      <c r="K74" s="374">
        <v>0</v>
      </c>
      <c r="L74" s="373">
        <v>62317.06</v>
      </c>
      <c r="M74" s="374">
        <v>31141.26</v>
      </c>
      <c r="N74" s="373">
        <v>747799.92</v>
      </c>
      <c r="O74" s="374">
        <v>318354.47</v>
      </c>
      <c r="P74" s="373">
        <v>0</v>
      </c>
      <c r="Q74" s="374">
        <v>0</v>
      </c>
      <c r="R74" s="373">
        <v>0</v>
      </c>
      <c r="S74" s="374">
        <v>0</v>
      </c>
      <c r="T74" s="373">
        <v>0</v>
      </c>
      <c r="U74" s="374">
        <v>0</v>
      </c>
      <c r="V74" s="373">
        <v>0</v>
      </c>
      <c r="W74" s="374">
        <v>0</v>
      </c>
      <c r="X74" s="373">
        <v>0</v>
      </c>
      <c r="Y74" s="374">
        <v>0</v>
      </c>
      <c r="Z74" s="373">
        <v>0</v>
      </c>
      <c r="AA74" s="374">
        <v>0</v>
      </c>
      <c r="AB74" s="373">
        <v>0</v>
      </c>
      <c r="AC74" s="374">
        <v>0</v>
      </c>
      <c r="AD74" s="373">
        <v>810116.98</v>
      </c>
      <c r="AE74" s="374">
        <v>349495.73</v>
      </c>
      <c r="AG74" s="419"/>
    </row>
    <row r="75" spans="1:33" ht="12.75">
      <c r="A75" s="440" t="s">
        <v>1</v>
      </c>
      <c r="B75" s="350"/>
      <c r="C75" s="351"/>
      <c r="D75" s="350"/>
      <c r="E75" s="351"/>
      <c r="F75" s="350"/>
      <c r="G75" s="351"/>
      <c r="H75" s="350"/>
      <c r="I75" s="351"/>
      <c r="J75" s="350"/>
      <c r="K75" s="351"/>
      <c r="L75" s="330"/>
      <c r="M75" s="332"/>
      <c r="N75" s="432"/>
      <c r="O75" s="433"/>
      <c r="P75" s="432"/>
      <c r="Q75" s="433"/>
      <c r="R75" s="432"/>
      <c r="S75" s="433"/>
      <c r="T75" s="432"/>
      <c r="U75" s="433"/>
      <c r="V75" s="432"/>
      <c r="W75" s="433"/>
      <c r="X75" s="432"/>
      <c r="Y75" s="433"/>
      <c r="Z75" s="432"/>
      <c r="AA75" s="433"/>
      <c r="AB75" s="432"/>
      <c r="AC75" s="731"/>
      <c r="AD75" s="339">
        <v>0</v>
      </c>
      <c r="AE75" s="340">
        <v>0</v>
      </c>
      <c r="AG75" s="419"/>
    </row>
    <row r="76" spans="1:31" ht="12.75">
      <c r="A76" s="409" t="s">
        <v>251</v>
      </c>
      <c r="B76" s="335"/>
      <c r="C76" s="336"/>
      <c r="D76" s="335"/>
      <c r="E76" s="336"/>
      <c r="F76" s="335"/>
      <c r="G76" s="336"/>
      <c r="H76" s="335"/>
      <c r="I76" s="336"/>
      <c r="J76" s="335"/>
      <c r="K76" s="336"/>
      <c r="L76" s="337"/>
      <c r="M76" s="338"/>
      <c r="N76" s="379"/>
      <c r="O76" s="380"/>
      <c r="P76" s="379"/>
      <c r="Q76" s="380"/>
      <c r="R76" s="379"/>
      <c r="S76" s="380"/>
      <c r="T76" s="379"/>
      <c r="U76" s="380"/>
      <c r="V76" s="379"/>
      <c r="W76" s="380"/>
      <c r="X76" s="379"/>
      <c r="Y76" s="380"/>
      <c r="Z76" s="379"/>
      <c r="AA76" s="380"/>
      <c r="AB76" s="379"/>
      <c r="AC76" s="732"/>
      <c r="AD76" s="339">
        <v>0</v>
      </c>
      <c r="AE76" s="340">
        <v>0</v>
      </c>
    </row>
    <row r="77" spans="1:31" ht="12.75">
      <c r="A77" s="409" t="s">
        <v>13</v>
      </c>
      <c r="B77" s="335"/>
      <c r="C77" s="336"/>
      <c r="D77" s="335"/>
      <c r="E77" s="336"/>
      <c r="F77" s="335"/>
      <c r="G77" s="336"/>
      <c r="H77" s="335"/>
      <c r="I77" s="336"/>
      <c r="J77" s="335"/>
      <c r="K77" s="336"/>
      <c r="L77" s="337"/>
      <c r="M77" s="338"/>
      <c r="N77" s="379"/>
      <c r="O77" s="380"/>
      <c r="P77" s="379"/>
      <c r="Q77" s="380"/>
      <c r="R77" s="379"/>
      <c r="S77" s="380"/>
      <c r="T77" s="379"/>
      <c r="U77" s="380"/>
      <c r="V77" s="379"/>
      <c r="W77" s="380"/>
      <c r="X77" s="379"/>
      <c r="Y77" s="380"/>
      <c r="Z77" s="379"/>
      <c r="AA77" s="380"/>
      <c r="AB77" s="379"/>
      <c r="AC77" s="732"/>
      <c r="AD77" s="339">
        <v>0</v>
      </c>
      <c r="AE77" s="340">
        <v>0</v>
      </c>
    </row>
    <row r="78" spans="1:31" ht="12.75">
      <c r="A78" s="861" t="s">
        <v>3</v>
      </c>
      <c r="B78" s="335"/>
      <c r="C78" s="336"/>
      <c r="D78" s="335"/>
      <c r="E78" s="336"/>
      <c r="F78" s="335"/>
      <c r="G78" s="336"/>
      <c r="H78" s="335"/>
      <c r="I78" s="336"/>
      <c r="J78" s="335"/>
      <c r="K78" s="336"/>
      <c r="L78" s="337">
        <v>62317.06</v>
      </c>
      <c r="M78" s="338">
        <v>31141.26</v>
      </c>
      <c r="N78" s="377">
        <v>747799.92</v>
      </c>
      <c r="O78" s="378">
        <v>318354.47</v>
      </c>
      <c r="P78" s="379"/>
      <c r="Q78" s="380"/>
      <c r="R78" s="379"/>
      <c r="S78" s="380"/>
      <c r="T78" s="379"/>
      <c r="U78" s="380"/>
      <c r="V78" s="379"/>
      <c r="W78" s="380"/>
      <c r="X78" s="379"/>
      <c r="Y78" s="380"/>
      <c r="Z78" s="379"/>
      <c r="AA78" s="380"/>
      <c r="AB78" s="379"/>
      <c r="AC78" s="732"/>
      <c r="AD78" s="339">
        <v>810116.98</v>
      </c>
      <c r="AE78" s="340">
        <v>349495.73</v>
      </c>
    </row>
    <row r="79" spans="1:31" ht="12.75" customHeight="1">
      <c r="A79" s="861" t="s">
        <v>7</v>
      </c>
      <c r="B79" s="335"/>
      <c r="C79" s="336"/>
      <c r="D79" s="335"/>
      <c r="E79" s="336"/>
      <c r="F79" s="335"/>
      <c r="G79" s="336"/>
      <c r="H79" s="335"/>
      <c r="I79" s="336"/>
      <c r="J79" s="335"/>
      <c r="K79" s="336"/>
      <c r="L79" s="337"/>
      <c r="M79" s="338"/>
      <c r="N79" s="379"/>
      <c r="O79" s="380"/>
      <c r="P79" s="379"/>
      <c r="Q79" s="380"/>
      <c r="R79" s="379"/>
      <c r="S79" s="380"/>
      <c r="T79" s="379"/>
      <c r="U79" s="380"/>
      <c r="V79" s="379"/>
      <c r="W79" s="380"/>
      <c r="X79" s="379"/>
      <c r="Y79" s="380"/>
      <c r="Z79" s="379"/>
      <c r="AA79" s="380"/>
      <c r="AB79" s="379"/>
      <c r="AC79" s="732"/>
      <c r="AD79" s="339">
        <v>0</v>
      </c>
      <c r="AE79" s="340">
        <v>0</v>
      </c>
    </row>
    <row r="80" spans="1:31" ht="12.75" customHeight="1">
      <c r="A80" s="949" t="s">
        <v>4</v>
      </c>
      <c r="B80" s="426"/>
      <c r="C80" s="427"/>
      <c r="D80" s="426"/>
      <c r="E80" s="427"/>
      <c r="F80" s="426"/>
      <c r="G80" s="427"/>
      <c r="H80" s="426"/>
      <c r="I80" s="427"/>
      <c r="J80" s="426"/>
      <c r="K80" s="427"/>
      <c r="L80" s="422"/>
      <c r="M80" s="423"/>
      <c r="N80" s="436"/>
      <c r="O80" s="437"/>
      <c r="P80" s="436"/>
      <c r="Q80" s="437"/>
      <c r="R80" s="436"/>
      <c r="S80" s="437"/>
      <c r="T80" s="436"/>
      <c r="U80" s="437"/>
      <c r="V80" s="436"/>
      <c r="W80" s="437"/>
      <c r="X80" s="436"/>
      <c r="Y80" s="437"/>
      <c r="Z80" s="436"/>
      <c r="AA80" s="437"/>
      <c r="AB80" s="436"/>
      <c r="AC80" s="733"/>
      <c r="AD80" s="339">
        <v>0</v>
      </c>
      <c r="AE80" s="340">
        <v>0</v>
      </c>
    </row>
    <row r="81" spans="1:31" ht="12.75">
      <c r="A81" s="141" t="s">
        <v>314</v>
      </c>
      <c r="B81" s="373">
        <v>0</v>
      </c>
      <c r="C81" s="374">
        <v>0</v>
      </c>
      <c r="D81" s="373">
        <v>278.44154</v>
      </c>
      <c r="E81" s="374">
        <v>1090.2763399999994</v>
      </c>
      <c r="F81" s="373">
        <v>362790.02</v>
      </c>
      <c r="G81" s="374">
        <v>429016.53</v>
      </c>
      <c r="H81" s="373">
        <v>668804.04</v>
      </c>
      <c r="I81" s="374">
        <v>1741672.1247945207</v>
      </c>
      <c r="J81" s="373">
        <v>2274882.4</v>
      </c>
      <c r="K81" s="374">
        <v>2714152.645068493</v>
      </c>
      <c r="L81" s="373">
        <v>4058235.45</v>
      </c>
      <c r="M81" s="374">
        <v>3262048.15</v>
      </c>
      <c r="N81" s="373">
        <v>6121235.97</v>
      </c>
      <c r="O81" s="374">
        <v>3555962.48</v>
      </c>
      <c r="P81" s="373">
        <v>0</v>
      </c>
      <c r="Q81" s="374">
        <v>0</v>
      </c>
      <c r="R81" s="373">
        <v>0</v>
      </c>
      <c r="S81" s="374">
        <v>0</v>
      </c>
      <c r="T81" s="373">
        <v>0</v>
      </c>
      <c r="U81" s="374">
        <v>0</v>
      </c>
      <c r="V81" s="373">
        <v>0</v>
      </c>
      <c r="W81" s="374">
        <v>0</v>
      </c>
      <c r="X81" s="373">
        <v>0</v>
      </c>
      <c r="Y81" s="374">
        <v>0</v>
      </c>
      <c r="Z81" s="373">
        <v>0</v>
      </c>
      <c r="AA81" s="374">
        <v>0</v>
      </c>
      <c r="AB81" s="373">
        <v>0</v>
      </c>
      <c r="AC81" s="374">
        <v>0</v>
      </c>
      <c r="AD81" s="373">
        <v>13486226.32154</v>
      </c>
      <c r="AE81" s="374">
        <v>11703942.206203012</v>
      </c>
    </row>
    <row r="82" spans="1:31" ht="12.75">
      <c r="A82" s="440" t="s">
        <v>344</v>
      </c>
      <c r="B82" s="350"/>
      <c r="C82" s="351"/>
      <c r="D82" s="350"/>
      <c r="E82" s="351"/>
      <c r="F82" s="350"/>
      <c r="G82" s="351"/>
      <c r="H82" s="330">
        <v>0</v>
      </c>
      <c r="I82" s="332">
        <v>822186.3</v>
      </c>
      <c r="J82" s="337">
        <v>1261350.88</v>
      </c>
      <c r="K82" s="338">
        <v>1664813.7</v>
      </c>
      <c r="L82" s="337">
        <v>2722149.12</v>
      </c>
      <c r="M82" s="338">
        <v>1458552.63</v>
      </c>
      <c r="N82" s="430">
        <v>3011539.53</v>
      </c>
      <c r="O82" s="431">
        <v>1169162.23</v>
      </c>
      <c r="P82" s="432"/>
      <c r="Q82" s="433"/>
      <c r="R82" s="432"/>
      <c r="S82" s="433"/>
      <c r="T82" s="432"/>
      <c r="U82" s="433"/>
      <c r="V82" s="432"/>
      <c r="W82" s="433"/>
      <c r="X82" s="432"/>
      <c r="Y82" s="433"/>
      <c r="Z82" s="432"/>
      <c r="AA82" s="433"/>
      <c r="AB82" s="432"/>
      <c r="AC82" s="731"/>
      <c r="AD82" s="339">
        <v>6995039.529999999</v>
      </c>
      <c r="AE82" s="340">
        <v>5114714.86</v>
      </c>
    </row>
    <row r="83" spans="1:31" ht="12.75">
      <c r="A83" s="409" t="s">
        <v>346</v>
      </c>
      <c r="B83" s="335"/>
      <c r="C83" s="336"/>
      <c r="D83" s="335"/>
      <c r="E83" s="336"/>
      <c r="F83" s="377">
        <v>0</v>
      </c>
      <c r="G83" s="378">
        <v>0</v>
      </c>
      <c r="H83" s="337">
        <v>271981.82</v>
      </c>
      <c r="I83" s="338">
        <v>312649.45</v>
      </c>
      <c r="J83" s="337">
        <v>410201.65</v>
      </c>
      <c r="K83" s="338">
        <v>271904.97</v>
      </c>
      <c r="L83" s="337">
        <v>478876.27</v>
      </c>
      <c r="M83" s="338">
        <v>203230.32</v>
      </c>
      <c r="N83" s="377">
        <v>559048.2</v>
      </c>
      <c r="O83" s="378">
        <v>123058.38</v>
      </c>
      <c r="P83" s="412"/>
      <c r="Q83" s="413"/>
      <c r="R83" s="412"/>
      <c r="S83" s="413"/>
      <c r="T83" s="412"/>
      <c r="U83" s="413"/>
      <c r="V83" s="412"/>
      <c r="W83" s="413"/>
      <c r="X83" s="412"/>
      <c r="Y83" s="413"/>
      <c r="Z83" s="412"/>
      <c r="AA83" s="413"/>
      <c r="AB83" s="412"/>
      <c r="AC83" s="735"/>
      <c r="AD83" s="339">
        <v>1720107.94</v>
      </c>
      <c r="AE83" s="340">
        <v>910843.12</v>
      </c>
    </row>
    <row r="84" spans="1:31" ht="12.75">
      <c r="A84" s="409" t="s">
        <v>343</v>
      </c>
      <c r="B84" s="442"/>
      <c r="C84" s="443"/>
      <c r="D84" s="359">
        <v>278.44154</v>
      </c>
      <c r="E84" s="360">
        <v>1090.2763399999994</v>
      </c>
      <c r="F84" s="359">
        <v>362790.02</v>
      </c>
      <c r="G84" s="360">
        <v>429016.53</v>
      </c>
      <c r="H84" s="337">
        <v>396822.22</v>
      </c>
      <c r="I84" s="338">
        <v>394984.32</v>
      </c>
      <c r="J84" s="337">
        <v>434046.87</v>
      </c>
      <c r="K84" s="338">
        <v>357759.66</v>
      </c>
      <c r="L84" s="337">
        <v>474763.47</v>
      </c>
      <c r="M84" s="338">
        <v>317043.08</v>
      </c>
      <c r="N84" s="377">
        <v>519299.55</v>
      </c>
      <c r="O84" s="378">
        <v>272506.99</v>
      </c>
      <c r="P84" s="377"/>
      <c r="Q84" s="378"/>
      <c r="R84" s="377"/>
      <c r="S84" s="378"/>
      <c r="T84" s="379"/>
      <c r="U84" s="380"/>
      <c r="V84" s="379"/>
      <c r="W84" s="380"/>
      <c r="X84" s="379"/>
      <c r="Y84" s="380"/>
      <c r="Z84" s="379"/>
      <c r="AA84" s="380"/>
      <c r="AB84" s="379"/>
      <c r="AC84" s="732"/>
      <c r="AD84" s="339">
        <v>2188000.57154</v>
      </c>
      <c r="AE84" s="340">
        <v>1772400.85634</v>
      </c>
    </row>
    <row r="85" spans="1:31" ht="12.75">
      <c r="A85" s="409" t="s">
        <v>482</v>
      </c>
      <c r="B85" s="442"/>
      <c r="C85" s="443"/>
      <c r="D85" s="359"/>
      <c r="E85" s="360"/>
      <c r="F85" s="359"/>
      <c r="G85" s="360"/>
      <c r="H85" s="337"/>
      <c r="I85" s="338"/>
      <c r="J85" s="337"/>
      <c r="K85" s="338"/>
      <c r="L85" s="337">
        <v>0</v>
      </c>
      <c r="M85" s="338">
        <v>906852.72</v>
      </c>
      <c r="N85" s="377">
        <v>1581911.07</v>
      </c>
      <c r="O85" s="378">
        <v>1681856.5</v>
      </c>
      <c r="P85" s="377"/>
      <c r="Q85" s="378"/>
      <c r="R85" s="377"/>
      <c r="S85" s="378"/>
      <c r="T85" s="379"/>
      <c r="U85" s="380"/>
      <c r="V85" s="379"/>
      <c r="W85" s="380"/>
      <c r="X85" s="379"/>
      <c r="Y85" s="380"/>
      <c r="Z85" s="379"/>
      <c r="AA85" s="380"/>
      <c r="AB85" s="379"/>
      <c r="AC85" s="732"/>
      <c r="AD85" s="339">
        <v>1581911.07</v>
      </c>
      <c r="AE85" s="340">
        <v>2588709.22</v>
      </c>
    </row>
    <row r="86" spans="1:31" ht="13.5" thickBot="1">
      <c r="A86" s="409" t="s">
        <v>355</v>
      </c>
      <c r="B86" s="442"/>
      <c r="C86" s="443"/>
      <c r="D86" s="442"/>
      <c r="E86" s="443"/>
      <c r="F86" s="442"/>
      <c r="G86" s="443"/>
      <c r="H86" s="337">
        <v>0</v>
      </c>
      <c r="I86" s="338">
        <v>211852.05479452055</v>
      </c>
      <c r="J86" s="337">
        <v>169283</v>
      </c>
      <c r="K86" s="338">
        <v>419674.31506849313</v>
      </c>
      <c r="L86" s="337">
        <v>382446.59</v>
      </c>
      <c r="M86" s="338">
        <v>376369.4</v>
      </c>
      <c r="N86" s="981">
        <v>449437.62</v>
      </c>
      <c r="O86" s="982">
        <v>309378.38</v>
      </c>
      <c r="P86" s="377"/>
      <c r="Q86" s="378"/>
      <c r="R86" s="377"/>
      <c r="S86" s="378"/>
      <c r="T86" s="379"/>
      <c r="U86" s="380"/>
      <c r="V86" s="379"/>
      <c r="W86" s="380"/>
      <c r="X86" s="379"/>
      <c r="Y86" s="380"/>
      <c r="Z86" s="379"/>
      <c r="AA86" s="380"/>
      <c r="AB86" s="379"/>
      <c r="AC86" s="732"/>
      <c r="AD86" s="339">
        <v>1001167.21</v>
      </c>
      <c r="AE86" s="340">
        <v>1317274.1498630138</v>
      </c>
    </row>
    <row r="87" spans="1:31" ht="13.5" thickBot="1">
      <c r="A87" s="951" t="s">
        <v>469</v>
      </c>
      <c r="B87" s="381">
        <v>4488756.7</v>
      </c>
      <c r="C87" s="382">
        <v>2777381.6408225643</v>
      </c>
      <c r="D87" s="381">
        <v>5292581.911540001</v>
      </c>
      <c r="E87" s="382">
        <v>5095480.594640437</v>
      </c>
      <c r="F87" s="381">
        <v>15605560.179999998</v>
      </c>
      <c r="G87" s="382">
        <v>8031697.64508769</v>
      </c>
      <c r="H87" s="381">
        <v>21697697.5255151</v>
      </c>
      <c r="I87" s="382">
        <v>10254465.303835616</v>
      </c>
      <c r="J87" s="381">
        <v>28878385.709999997</v>
      </c>
      <c r="K87" s="382">
        <v>12476419.149178082</v>
      </c>
      <c r="L87" s="381">
        <v>34940840.730000004</v>
      </c>
      <c r="M87" s="382">
        <v>11688581.649999999</v>
      </c>
      <c r="N87" s="381">
        <v>29963270.760000005</v>
      </c>
      <c r="O87" s="382">
        <v>8035985.029999999</v>
      </c>
      <c r="P87" s="381">
        <v>0</v>
      </c>
      <c r="Q87" s="382">
        <v>0</v>
      </c>
      <c r="R87" s="381">
        <v>0</v>
      </c>
      <c r="S87" s="382">
        <v>0</v>
      </c>
      <c r="T87" s="381">
        <v>0</v>
      </c>
      <c r="U87" s="382">
        <v>0</v>
      </c>
      <c r="V87" s="381">
        <v>0</v>
      </c>
      <c r="W87" s="382">
        <v>0</v>
      </c>
      <c r="X87" s="381">
        <v>0</v>
      </c>
      <c r="Y87" s="382">
        <v>0</v>
      </c>
      <c r="Z87" s="381">
        <v>0</v>
      </c>
      <c r="AA87" s="382">
        <v>0</v>
      </c>
      <c r="AB87" s="381">
        <v>0</v>
      </c>
      <c r="AC87" s="382">
        <v>0</v>
      </c>
      <c r="AD87" s="381">
        <v>140867093.51705512</v>
      </c>
      <c r="AE87" s="382">
        <v>58360011.013564385</v>
      </c>
    </row>
    <row r="88" spans="2:31" ht="12" thickBot="1"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3"/>
      <c r="AE88" s="383"/>
    </row>
    <row r="89" spans="1:31" ht="13.5" thickBot="1">
      <c r="A89" s="161" t="s">
        <v>470</v>
      </c>
      <c r="B89" s="381">
        <v>8488627.22</v>
      </c>
      <c r="C89" s="382">
        <v>4261877.300822564</v>
      </c>
      <c r="D89" s="381">
        <v>11873424.851540001</v>
      </c>
      <c r="E89" s="382">
        <v>6697150.894640436</v>
      </c>
      <c r="F89" s="381">
        <v>22507934.209999997</v>
      </c>
      <c r="G89" s="382">
        <v>9541503.20508769</v>
      </c>
      <c r="H89" s="381">
        <v>28815384.954205297</v>
      </c>
      <c r="I89" s="382">
        <v>11667060.113835616</v>
      </c>
      <c r="J89" s="381">
        <v>37077303.67869019</v>
      </c>
      <c r="K89" s="382">
        <v>13906553.299178082</v>
      </c>
      <c r="L89" s="381">
        <v>43747301.90128733</v>
      </c>
      <c r="M89" s="382">
        <v>13189588.529999997</v>
      </c>
      <c r="N89" s="381">
        <v>43112572.38000001</v>
      </c>
      <c r="O89" s="382">
        <v>10014329.04</v>
      </c>
      <c r="P89" s="381">
        <v>0</v>
      </c>
      <c r="Q89" s="382">
        <v>0</v>
      </c>
      <c r="R89" s="381">
        <v>0</v>
      </c>
      <c r="S89" s="382">
        <v>0</v>
      </c>
      <c r="T89" s="381">
        <v>0</v>
      </c>
      <c r="U89" s="382">
        <v>0</v>
      </c>
      <c r="V89" s="381">
        <v>0</v>
      </c>
      <c r="W89" s="382">
        <v>0</v>
      </c>
      <c r="X89" s="381">
        <v>0</v>
      </c>
      <c r="Y89" s="382">
        <v>0</v>
      </c>
      <c r="Z89" s="381">
        <v>0</v>
      </c>
      <c r="AA89" s="382">
        <v>0</v>
      </c>
      <c r="AB89" s="381">
        <v>0</v>
      </c>
      <c r="AC89" s="382">
        <v>0</v>
      </c>
      <c r="AD89" s="381">
        <v>195622549.19572285</v>
      </c>
      <c r="AE89" s="382">
        <v>69278062.38356438</v>
      </c>
    </row>
    <row r="90" spans="1:31" ht="13.5" customHeight="1" thickBot="1">
      <c r="A90" s="161" t="s">
        <v>471</v>
      </c>
      <c r="B90" s="1052">
        <v>12750504.520822566</v>
      </c>
      <c r="C90" s="1053"/>
      <c r="D90" s="1052">
        <v>18570575.746180438</v>
      </c>
      <c r="E90" s="1053"/>
      <c r="F90" s="1052">
        <v>32049437.415087685</v>
      </c>
      <c r="G90" s="1053"/>
      <c r="H90" s="1052">
        <v>40482445.068040915</v>
      </c>
      <c r="I90" s="1053"/>
      <c r="J90" s="1052">
        <v>50983856.977868274</v>
      </c>
      <c r="K90" s="1053"/>
      <c r="L90" s="1052">
        <v>56936890.43128733</v>
      </c>
      <c r="M90" s="1053"/>
      <c r="N90" s="1052">
        <v>53126901.42000001</v>
      </c>
      <c r="O90" s="1053"/>
      <c r="P90" s="381">
        <v>0</v>
      </c>
      <c r="Q90" s="382">
        <v>0</v>
      </c>
      <c r="R90" s="381">
        <v>0</v>
      </c>
      <c r="S90" s="382">
        <v>0</v>
      </c>
      <c r="T90" s="381">
        <v>0</v>
      </c>
      <c r="U90" s="382">
        <v>0</v>
      </c>
      <c r="V90" s="381">
        <v>0</v>
      </c>
      <c r="W90" s="382">
        <v>0</v>
      </c>
      <c r="X90" s="381">
        <v>0</v>
      </c>
      <c r="Y90" s="382">
        <v>0</v>
      </c>
      <c r="Z90" s="381">
        <v>0</v>
      </c>
      <c r="AA90" s="382">
        <v>0</v>
      </c>
      <c r="AB90" s="381">
        <v>0</v>
      </c>
      <c r="AC90" s="382">
        <v>0</v>
      </c>
      <c r="AD90" s="1052">
        <v>264900611.57928723</v>
      </c>
      <c r="AE90" s="1053"/>
    </row>
  </sheetData>
  <sheetProtection/>
  <mergeCells count="27">
    <mergeCell ref="N6:O6"/>
    <mergeCell ref="F90:G90"/>
    <mergeCell ref="B90:C90"/>
    <mergeCell ref="D90:E90"/>
    <mergeCell ref="H90:I90"/>
    <mergeCell ref="B11:AE11"/>
    <mergeCell ref="R7:S7"/>
    <mergeCell ref="AB7:AC7"/>
    <mergeCell ref="L90:M90"/>
    <mergeCell ref="B33:AE33"/>
    <mergeCell ref="J90:K90"/>
    <mergeCell ref="D7:E7"/>
    <mergeCell ref="J7:K7"/>
    <mergeCell ref="AD7:AE7"/>
    <mergeCell ref="P7:Q7"/>
    <mergeCell ref="AD90:AE90"/>
    <mergeCell ref="N7:O7"/>
    <mergeCell ref="N90:O90"/>
    <mergeCell ref="A7:A9"/>
    <mergeCell ref="V7:W7"/>
    <mergeCell ref="Z7:AA7"/>
    <mergeCell ref="X7:Y7"/>
    <mergeCell ref="T7:U7"/>
    <mergeCell ref="F7:G7"/>
    <mergeCell ref="H7:I7"/>
    <mergeCell ref="B7:C7"/>
    <mergeCell ref="L7:M7"/>
  </mergeCells>
  <printOptions horizontalCentered="1"/>
  <pageMargins left="0" right="0" top="0" bottom="0" header="0" footer="0.3937007874015748"/>
  <pageSetup firstPageNumber="9" useFirstPageNumber="1" fitToHeight="1" fitToWidth="1" horizontalDpi="600" verticalDpi="600" orientation="portrait" paperSize="9" scale="54" r:id="rId2"/>
  <headerFooter alignWithMargins="0">
    <oddFooter>&amp;CPágina N°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O76"/>
  <sheetViews>
    <sheetView showGridLines="0" zoomScalePageLayoutView="0" workbookViewId="0" topLeftCell="A31">
      <selection activeCell="E44" sqref="E44"/>
    </sheetView>
  </sheetViews>
  <sheetFormatPr defaultColWidth="11.421875" defaultRowHeight="12.75"/>
  <cols>
    <col min="1" max="1" width="26.00390625" style="1" customWidth="1"/>
    <col min="2" max="2" width="18.28125" style="1" hidden="1" customWidth="1"/>
    <col min="3" max="8" width="12.7109375" style="1" customWidth="1"/>
    <col min="9" max="9" width="6.00390625" style="1" customWidth="1"/>
    <col min="10" max="16384" width="11.421875" style="1" customWidth="1"/>
  </cols>
  <sheetData>
    <row r="1" spans="1:9" s="64" customFormat="1" ht="24" customHeight="1">
      <c r="A1" s="57" t="s">
        <v>222</v>
      </c>
      <c r="B1" s="57"/>
      <c r="C1" s="57"/>
      <c r="D1" s="57"/>
      <c r="E1" s="57"/>
      <c r="F1" s="57"/>
      <c r="G1" s="57"/>
      <c r="H1" s="33"/>
      <c r="I1" s="56" t="s">
        <v>212</v>
      </c>
    </row>
    <row r="2" ht="18" customHeight="1">
      <c r="J2" s="1"/>
    </row>
    <row r="3" ht="18" customHeight="1">
      <c r="J3" s="1"/>
    </row>
    <row r="4" spans="1:9" s="64" customFormat="1" ht="24" customHeight="1">
      <c r="A4" s="57" t="s">
        <v>210</v>
      </c>
      <c r="B4" s="57"/>
      <c r="C4" s="57"/>
      <c r="D4" s="57"/>
      <c r="E4" s="57"/>
      <c r="F4" s="57"/>
      <c r="G4" s="57"/>
      <c r="H4" s="33"/>
      <c r="I4" s="56" t="s">
        <v>209</v>
      </c>
    </row>
    <row r="5" ht="13.5" thickBot="1"/>
    <row r="6" spans="1:8" s="65" customFormat="1" ht="13.5" thickBot="1">
      <c r="A6" s="1077" t="s">
        <v>221</v>
      </c>
      <c r="B6" s="789" t="s">
        <v>510</v>
      </c>
      <c r="C6" s="1069">
        <v>2014</v>
      </c>
      <c r="D6" s="1070"/>
      <c r="E6" s="1071"/>
      <c r="F6" s="1069">
        <v>2015</v>
      </c>
      <c r="G6" s="1070"/>
      <c r="H6" s="1007"/>
    </row>
    <row r="7" spans="1:8" s="65" customFormat="1" ht="12.75">
      <c r="A7" s="1078"/>
      <c r="B7" s="790" t="s">
        <v>511</v>
      </c>
      <c r="C7" s="72" t="s">
        <v>226</v>
      </c>
      <c r="D7" s="71" t="s">
        <v>169</v>
      </c>
      <c r="E7" s="1072" t="s">
        <v>280</v>
      </c>
      <c r="F7" s="72" t="s">
        <v>226</v>
      </c>
      <c r="G7" s="71" t="s">
        <v>169</v>
      </c>
      <c r="H7" s="1072" t="s">
        <v>280</v>
      </c>
    </row>
    <row r="8" spans="1:8" s="65" customFormat="1" ht="13.5" thickBot="1">
      <c r="A8" s="1079"/>
      <c r="B8" s="791"/>
      <c r="C8" s="67" t="s">
        <v>1</v>
      </c>
      <c r="D8" s="66" t="s">
        <v>230</v>
      </c>
      <c r="E8" s="1073"/>
      <c r="F8" s="67" t="s">
        <v>1</v>
      </c>
      <c r="G8" s="66" t="s">
        <v>230</v>
      </c>
      <c r="H8" s="1073"/>
    </row>
    <row r="9" spans="1:8" ht="12" thickBot="1">
      <c r="A9" s="712"/>
      <c r="B9" s="712"/>
      <c r="C9" s="712"/>
      <c r="D9" s="712"/>
      <c r="E9" s="712"/>
      <c r="F9" s="712"/>
      <c r="G9" s="712"/>
      <c r="H9" s="712"/>
    </row>
    <row r="10" spans="1:10" ht="19.5" customHeight="1" thickBot="1">
      <c r="A10" s="1074" t="s">
        <v>404</v>
      </c>
      <c r="B10" s="1075"/>
      <c r="C10" s="1075"/>
      <c r="D10" s="1075"/>
      <c r="E10" s="1075"/>
      <c r="F10" s="1075"/>
      <c r="G10" s="1075"/>
      <c r="H10" s="1076"/>
      <c r="J10" s="1"/>
    </row>
    <row r="11" spans="1:15" ht="12.75">
      <c r="A11" s="1008" t="s">
        <v>1</v>
      </c>
      <c r="B11" s="1009" t="s">
        <v>517</v>
      </c>
      <c r="C11" s="1010">
        <v>6039249.02</v>
      </c>
      <c r="D11" s="1011">
        <v>664720.55</v>
      </c>
      <c r="E11" s="1012">
        <v>6703969.569999999</v>
      </c>
      <c r="F11" s="1010">
        <v>1555241.82</v>
      </c>
      <c r="G11" s="1011">
        <v>203410.02</v>
      </c>
      <c r="H11" s="1012">
        <v>1758651.84</v>
      </c>
      <c r="K11" s="998"/>
      <c r="L11" s="998"/>
      <c r="M11" s="998"/>
      <c r="N11" s="998"/>
      <c r="O11" s="998"/>
    </row>
    <row r="12" spans="1:10" ht="12.75">
      <c r="A12" s="1013" t="s">
        <v>36</v>
      </c>
      <c r="B12" s="1009" t="s">
        <v>518</v>
      </c>
      <c r="C12" s="337">
        <v>1437434.14</v>
      </c>
      <c r="D12" s="1014">
        <v>149614.82</v>
      </c>
      <c r="E12" s="1015">
        <v>1587048.96</v>
      </c>
      <c r="F12" s="337">
        <v>941274.96</v>
      </c>
      <c r="G12" s="1014">
        <v>123109.26</v>
      </c>
      <c r="H12" s="1015">
        <v>1064384.22</v>
      </c>
      <c r="J12" s="1"/>
    </row>
    <row r="13" spans="1:10" ht="12.75">
      <c r="A13" s="1013" t="s">
        <v>37</v>
      </c>
      <c r="B13" s="1009" t="s">
        <v>519</v>
      </c>
      <c r="C13" s="337">
        <v>2248833.57</v>
      </c>
      <c r="D13" s="1014">
        <v>881919.1</v>
      </c>
      <c r="E13" s="1015">
        <v>3130752.67</v>
      </c>
      <c r="F13" s="337">
        <v>2156553.66</v>
      </c>
      <c r="G13" s="1014">
        <v>823966.9</v>
      </c>
      <c r="H13" s="1015">
        <v>2980520.56</v>
      </c>
      <c r="J13" s="1"/>
    </row>
    <row r="14" spans="1:10" ht="12.75">
      <c r="A14" s="1013" t="s">
        <v>19</v>
      </c>
      <c r="B14" s="1009" t="s">
        <v>520</v>
      </c>
      <c r="C14" s="337">
        <v>4002709.57</v>
      </c>
      <c r="D14" s="1014">
        <v>474634.27</v>
      </c>
      <c r="E14" s="1015">
        <v>4477343.84</v>
      </c>
      <c r="F14" s="337">
        <v>3173303.58</v>
      </c>
      <c r="G14" s="1014">
        <v>415035.82</v>
      </c>
      <c r="H14" s="1015">
        <v>3588339.4</v>
      </c>
      <c r="J14" s="1"/>
    </row>
    <row r="15" spans="1:10" ht="12.75">
      <c r="A15" s="1013" t="s">
        <v>15</v>
      </c>
      <c r="B15" s="1009" t="s">
        <v>521</v>
      </c>
      <c r="C15" s="337">
        <v>425228.8</v>
      </c>
      <c r="D15" s="1014">
        <v>47583.39</v>
      </c>
      <c r="E15" s="1015">
        <v>472812.19</v>
      </c>
      <c r="F15" s="337">
        <v>310087.08</v>
      </c>
      <c r="G15" s="1014">
        <v>40556.37</v>
      </c>
      <c r="H15" s="1015">
        <v>350643.45</v>
      </c>
      <c r="J15" s="1"/>
    </row>
    <row r="16" spans="1:10" ht="12.75">
      <c r="A16" s="1013" t="s">
        <v>14</v>
      </c>
      <c r="B16" s="1009" t="s">
        <v>522</v>
      </c>
      <c r="C16" s="337">
        <v>345589.74</v>
      </c>
      <c r="D16" s="1014">
        <v>33341.84</v>
      </c>
      <c r="E16" s="1015">
        <v>378931.58</v>
      </c>
      <c r="F16" s="337">
        <v>201282.78</v>
      </c>
      <c r="G16" s="1014">
        <v>26325.75</v>
      </c>
      <c r="H16" s="1015">
        <v>227608.53</v>
      </c>
      <c r="J16" s="1"/>
    </row>
    <row r="17" spans="1:10" s="52" customFormat="1" ht="11.25">
      <c r="A17" s="1013" t="s">
        <v>13</v>
      </c>
      <c r="B17" s="1009" t="s">
        <v>523</v>
      </c>
      <c r="C17" s="337">
        <v>1525950.16</v>
      </c>
      <c r="D17" s="1014">
        <v>132294.32</v>
      </c>
      <c r="E17" s="1015">
        <v>1658244.48</v>
      </c>
      <c r="F17" s="337">
        <v>746672.1</v>
      </c>
      <c r="G17" s="1014">
        <v>97657.26</v>
      </c>
      <c r="H17" s="1015">
        <v>844329.36</v>
      </c>
      <c r="J17" s="1"/>
    </row>
    <row r="18" spans="1:10" ht="12.75">
      <c r="A18" s="1013" t="s">
        <v>9</v>
      </c>
      <c r="B18" s="1009" t="s">
        <v>530</v>
      </c>
      <c r="C18" s="337">
        <v>278838.73</v>
      </c>
      <c r="D18" s="1014">
        <v>9840.28</v>
      </c>
      <c r="E18" s="1015">
        <v>288679.01</v>
      </c>
      <c r="F18" s="337">
        <v>0</v>
      </c>
      <c r="G18" s="1014">
        <v>0</v>
      </c>
      <c r="H18" s="1015">
        <v>0</v>
      </c>
      <c r="J18" s="1"/>
    </row>
    <row r="19" spans="1:10" s="52" customFormat="1" ht="12.75">
      <c r="A19" s="1013" t="s">
        <v>8</v>
      </c>
      <c r="B19" s="1009" t="s">
        <v>531</v>
      </c>
      <c r="C19" s="337">
        <v>3511814.71</v>
      </c>
      <c r="D19" s="1014">
        <v>228551.47</v>
      </c>
      <c r="E19" s="1015">
        <v>3740366.18</v>
      </c>
      <c r="F19" s="337">
        <v>3298914.45</v>
      </c>
      <c r="G19" s="1014">
        <v>173302.33</v>
      </c>
      <c r="H19" s="1015">
        <v>3472216.78</v>
      </c>
      <c r="J19"/>
    </row>
    <row r="20" spans="1:8" ht="12.75">
      <c r="A20" s="1013" t="s">
        <v>3</v>
      </c>
      <c r="B20" s="1009" t="s">
        <v>524</v>
      </c>
      <c r="C20" s="337">
        <v>1559031.62</v>
      </c>
      <c r="D20" s="1014">
        <v>128196.93</v>
      </c>
      <c r="E20" s="1015">
        <v>1687228.55</v>
      </c>
      <c r="F20" s="337">
        <v>696558.36</v>
      </c>
      <c r="G20" s="1014">
        <v>91102.83</v>
      </c>
      <c r="H20" s="1015">
        <v>787661.19</v>
      </c>
    </row>
    <row r="21" spans="1:8" ht="12.75">
      <c r="A21" s="1013" t="s">
        <v>513</v>
      </c>
      <c r="B21" s="1009" t="s">
        <v>532</v>
      </c>
      <c r="C21" s="337">
        <v>678502.78</v>
      </c>
      <c r="D21" s="1014">
        <v>23944.5</v>
      </c>
      <c r="E21" s="1015">
        <v>702447.28</v>
      </c>
      <c r="F21" s="337">
        <v>0</v>
      </c>
      <c r="G21" s="1014">
        <v>0</v>
      </c>
      <c r="H21" s="1015">
        <v>0</v>
      </c>
    </row>
    <row r="22" spans="1:8" ht="12.75">
      <c r="A22" s="1013" t="s">
        <v>7</v>
      </c>
      <c r="B22" s="1009" t="s">
        <v>529</v>
      </c>
      <c r="C22" s="337">
        <v>350944.27</v>
      </c>
      <c r="D22" s="1014">
        <v>12384.89</v>
      </c>
      <c r="E22" s="1015">
        <v>363329.16</v>
      </c>
      <c r="F22" s="337">
        <v>0</v>
      </c>
      <c r="G22" s="1014">
        <v>0</v>
      </c>
      <c r="H22" s="1015">
        <v>0</v>
      </c>
    </row>
    <row r="23" spans="1:8" ht="12.75">
      <c r="A23" s="1013" t="s">
        <v>93</v>
      </c>
      <c r="B23" s="1009" t="s">
        <v>545</v>
      </c>
      <c r="C23" s="337">
        <v>0</v>
      </c>
      <c r="D23" s="1014">
        <v>0</v>
      </c>
      <c r="E23" s="1015">
        <v>0</v>
      </c>
      <c r="F23" s="337">
        <v>0</v>
      </c>
      <c r="G23" s="1014">
        <v>0</v>
      </c>
      <c r="H23" s="1015">
        <v>0</v>
      </c>
    </row>
    <row r="24" spans="1:8" ht="12.75">
      <c r="A24" s="1013" t="s">
        <v>12</v>
      </c>
      <c r="B24" s="1009" t="s">
        <v>525</v>
      </c>
      <c r="C24" s="337">
        <v>1671827.06</v>
      </c>
      <c r="D24" s="1014">
        <v>176031.18</v>
      </c>
      <c r="E24" s="1015">
        <v>1847858.24</v>
      </c>
      <c r="F24" s="337">
        <v>1113986.88</v>
      </c>
      <c r="G24" s="1014">
        <v>145698.39</v>
      </c>
      <c r="H24" s="1015">
        <v>1259685.27</v>
      </c>
    </row>
    <row r="25" spans="1:8" ht="12.75">
      <c r="A25" s="1013" t="s">
        <v>4</v>
      </c>
      <c r="B25" s="1009" t="s">
        <v>526</v>
      </c>
      <c r="C25" s="337">
        <v>1190689.98</v>
      </c>
      <c r="D25" s="1014">
        <v>129770.38</v>
      </c>
      <c r="E25" s="1015">
        <v>1320460.36</v>
      </c>
      <c r="F25" s="337">
        <v>835267.86</v>
      </c>
      <c r="G25" s="1014">
        <v>109244.58</v>
      </c>
      <c r="H25" s="1015">
        <v>944512.44</v>
      </c>
    </row>
    <row r="26" spans="1:8" ht="12.75">
      <c r="A26" s="1013" t="s">
        <v>10</v>
      </c>
      <c r="B26" s="1009" t="s">
        <v>527</v>
      </c>
      <c r="C26" s="337">
        <v>650418.35</v>
      </c>
      <c r="D26" s="1014">
        <v>51821.22</v>
      </c>
      <c r="E26" s="1015">
        <v>702239.57</v>
      </c>
      <c r="F26" s="337">
        <v>254444.82</v>
      </c>
      <c r="G26" s="1014">
        <v>33278.79</v>
      </c>
      <c r="H26" s="1015">
        <v>287723.61</v>
      </c>
    </row>
    <row r="27" spans="1:8" ht="12.75">
      <c r="A27" s="1013" t="s">
        <v>11</v>
      </c>
      <c r="B27" s="1009" t="s">
        <v>528</v>
      </c>
      <c r="C27" s="337">
        <v>3515501.11</v>
      </c>
      <c r="D27" s="1014">
        <v>456780.46</v>
      </c>
      <c r="E27" s="1015">
        <v>3972281.57</v>
      </c>
      <c r="F27" s="337">
        <v>3310140.13</v>
      </c>
      <c r="G27" s="1014">
        <v>416890.16</v>
      </c>
      <c r="H27" s="1015">
        <v>3727030.29</v>
      </c>
    </row>
    <row r="28" spans="1:8" ht="12.75">
      <c r="A28" s="1016" t="s">
        <v>6</v>
      </c>
      <c r="B28" s="1009" t="s">
        <v>533</v>
      </c>
      <c r="C28" s="422">
        <v>275136.14</v>
      </c>
      <c r="D28" s="1017">
        <v>5544.24</v>
      </c>
      <c r="E28" s="1018">
        <v>280680.38</v>
      </c>
      <c r="F28" s="422">
        <v>118032</v>
      </c>
      <c r="G28" s="1017">
        <v>0</v>
      </c>
      <c r="H28" s="1018">
        <v>118032</v>
      </c>
    </row>
    <row r="29" spans="1:8" ht="13.5" thickBot="1">
      <c r="A29" s="1019" t="s">
        <v>405</v>
      </c>
      <c r="B29" s="1019"/>
      <c r="C29" s="572">
        <v>29707699.750000004</v>
      </c>
      <c r="D29" s="1020">
        <v>3606973.84</v>
      </c>
      <c r="E29" s="573">
        <v>33314673.59</v>
      </c>
      <c r="F29" s="572">
        <v>18711760.479999997</v>
      </c>
      <c r="G29" s="1020">
        <v>2699578.46</v>
      </c>
      <c r="H29" s="573">
        <v>21411338.939999994</v>
      </c>
    </row>
    <row r="30" spans="1:8" s="571" customFormat="1" ht="13.5" thickBot="1">
      <c r="A30" s="1021"/>
      <c r="B30" s="1021"/>
      <c r="C30" s="1021"/>
      <c r="D30" s="1021"/>
      <c r="E30" s="1021"/>
      <c r="F30" s="1021"/>
      <c r="G30" s="1021"/>
      <c r="H30" s="570"/>
    </row>
    <row r="31" spans="1:8" s="571" customFormat="1" ht="19.5" customHeight="1" thickBot="1">
      <c r="A31" s="1074" t="s">
        <v>407</v>
      </c>
      <c r="B31" s="1075"/>
      <c r="C31" s="1075"/>
      <c r="D31" s="1075"/>
      <c r="E31" s="1075"/>
      <c r="F31" s="1075"/>
      <c r="G31" s="1075"/>
      <c r="H31" s="1076"/>
    </row>
    <row r="32" spans="1:8" s="571" customFormat="1" ht="12.75">
      <c r="A32" s="1008" t="s">
        <v>1</v>
      </c>
      <c r="B32" s="1009" t="s">
        <v>541</v>
      </c>
      <c r="C32" s="337">
        <v>3011539.53</v>
      </c>
      <c r="D32" s="1014">
        <v>1169162.23</v>
      </c>
      <c r="E32" s="1015">
        <v>4180701.76</v>
      </c>
      <c r="F32" s="337">
        <v>3331694.89</v>
      </c>
      <c r="G32" s="1014">
        <v>849006.85</v>
      </c>
      <c r="H32" s="1015">
        <v>4180701.74</v>
      </c>
    </row>
    <row r="33" spans="1:8" s="571" customFormat="1" ht="12.75">
      <c r="A33" s="1013" t="s">
        <v>36</v>
      </c>
      <c r="B33" s="1009" t="s">
        <v>546</v>
      </c>
      <c r="C33" s="337">
        <v>0</v>
      </c>
      <c r="D33" s="1014">
        <v>0</v>
      </c>
      <c r="E33" s="1015">
        <v>0</v>
      </c>
      <c r="F33" s="337">
        <v>0</v>
      </c>
      <c r="G33" s="1014">
        <v>0</v>
      </c>
      <c r="H33" s="1015">
        <v>0</v>
      </c>
    </row>
    <row r="34" spans="1:8" s="571" customFormat="1" ht="12.75" customHeight="1">
      <c r="A34" s="1013" t="s">
        <v>37</v>
      </c>
      <c r="B34" s="1009" t="s">
        <v>534</v>
      </c>
      <c r="C34" s="337">
        <v>0</v>
      </c>
      <c r="D34" s="1014">
        <v>0</v>
      </c>
      <c r="E34" s="1015">
        <v>0</v>
      </c>
      <c r="F34" s="337">
        <v>0</v>
      </c>
      <c r="G34" s="1014">
        <v>0</v>
      </c>
      <c r="H34" s="1015">
        <v>0</v>
      </c>
    </row>
    <row r="35" spans="1:8" s="571" customFormat="1" ht="12.75">
      <c r="A35" s="1013" t="s">
        <v>19</v>
      </c>
      <c r="B35" s="1009" t="s">
        <v>535</v>
      </c>
      <c r="C35" s="337">
        <v>1608756.24</v>
      </c>
      <c r="D35" s="1014">
        <v>997776.35</v>
      </c>
      <c r="E35" s="1015">
        <v>2606532.59</v>
      </c>
      <c r="F35" s="337">
        <v>1923458.2</v>
      </c>
      <c r="G35" s="1014">
        <v>683074.39</v>
      </c>
      <c r="H35" s="1015">
        <v>2606532.59</v>
      </c>
    </row>
    <row r="36" spans="1:8" s="571" customFormat="1" ht="12.75">
      <c r="A36" s="1013" t="s">
        <v>15</v>
      </c>
      <c r="B36" s="1009" t="s">
        <v>542</v>
      </c>
      <c r="C36" s="337">
        <v>0</v>
      </c>
      <c r="D36" s="1014">
        <v>0</v>
      </c>
      <c r="E36" s="1015">
        <v>0</v>
      </c>
      <c r="F36" s="337">
        <v>0</v>
      </c>
      <c r="G36" s="1014">
        <v>0</v>
      </c>
      <c r="H36" s="1015">
        <v>0</v>
      </c>
    </row>
    <row r="37" spans="1:8" s="571" customFormat="1" ht="12.75" customHeight="1">
      <c r="A37" s="1013" t="s">
        <v>14</v>
      </c>
      <c r="B37" s="1009" t="s">
        <v>547</v>
      </c>
      <c r="C37" s="337">
        <v>0</v>
      </c>
      <c r="D37" s="1014">
        <v>0</v>
      </c>
      <c r="E37" s="1015">
        <v>0</v>
      </c>
      <c r="F37" s="337">
        <v>0</v>
      </c>
      <c r="G37" s="1014">
        <v>0</v>
      </c>
      <c r="H37" s="1015">
        <v>0</v>
      </c>
    </row>
    <row r="38" spans="1:8" s="571" customFormat="1" ht="12.75" customHeight="1">
      <c r="A38" s="1013" t="s">
        <v>13</v>
      </c>
      <c r="B38" s="1009" t="s">
        <v>543</v>
      </c>
      <c r="C38" s="337">
        <v>0</v>
      </c>
      <c r="D38" s="1014">
        <v>0</v>
      </c>
      <c r="E38" s="1015">
        <v>0</v>
      </c>
      <c r="F38" s="337">
        <v>0</v>
      </c>
      <c r="G38" s="1014">
        <v>0</v>
      </c>
      <c r="H38" s="1015">
        <v>0</v>
      </c>
    </row>
    <row r="39" spans="1:8" s="571" customFormat="1" ht="12.75">
      <c r="A39" s="1013" t="s">
        <v>9</v>
      </c>
      <c r="B39" s="1009" t="s">
        <v>548</v>
      </c>
      <c r="C39" s="337">
        <v>0</v>
      </c>
      <c r="D39" s="1014">
        <v>0</v>
      </c>
      <c r="E39" s="1015">
        <v>0</v>
      </c>
      <c r="F39" s="337">
        <v>0</v>
      </c>
      <c r="G39" s="1014">
        <v>0</v>
      </c>
      <c r="H39" s="1015">
        <v>0</v>
      </c>
    </row>
    <row r="40" spans="1:8" s="571" customFormat="1" ht="12.75" customHeight="1">
      <c r="A40" s="1013" t="s">
        <v>8</v>
      </c>
      <c r="B40" s="1009" t="s">
        <v>512</v>
      </c>
      <c r="C40" s="337">
        <v>559048.2</v>
      </c>
      <c r="D40" s="1014">
        <v>123058.38</v>
      </c>
      <c r="E40" s="1015">
        <v>682106.58</v>
      </c>
      <c r="F40" s="337">
        <v>479892.06</v>
      </c>
      <c r="G40" s="1014">
        <v>31687.88</v>
      </c>
      <c r="H40" s="1015">
        <v>511579.94</v>
      </c>
    </row>
    <row r="41" spans="1:8" s="571" customFormat="1" ht="12.75" customHeight="1">
      <c r="A41" s="1013" t="s">
        <v>3</v>
      </c>
      <c r="B41" s="1009" t="s">
        <v>536</v>
      </c>
      <c r="C41" s="337">
        <v>2849010.54</v>
      </c>
      <c r="D41" s="1014">
        <v>2272717.96</v>
      </c>
      <c r="E41" s="1015">
        <v>5121728.5</v>
      </c>
      <c r="F41" s="337">
        <v>3208806.11</v>
      </c>
      <c r="G41" s="1014">
        <v>1839318.74</v>
      </c>
      <c r="H41" s="1015">
        <v>5048124.85</v>
      </c>
    </row>
    <row r="42" spans="1:8" s="571" customFormat="1" ht="12.75">
      <c r="A42" s="1013" t="s">
        <v>513</v>
      </c>
      <c r="B42" s="1009" t="s">
        <v>549</v>
      </c>
      <c r="C42" s="337">
        <v>0</v>
      </c>
      <c r="D42" s="1014">
        <v>0</v>
      </c>
      <c r="E42" s="1015">
        <v>0</v>
      </c>
      <c r="F42" s="337">
        <v>0</v>
      </c>
      <c r="G42" s="1014">
        <v>0</v>
      </c>
      <c r="H42" s="1015">
        <v>0</v>
      </c>
    </row>
    <row r="43" spans="1:8" s="571" customFormat="1" ht="12.75">
      <c r="A43" s="1013" t="s">
        <v>7</v>
      </c>
      <c r="B43" s="1009" t="s">
        <v>544</v>
      </c>
      <c r="C43" s="337">
        <v>0</v>
      </c>
      <c r="D43" s="1014">
        <v>0</v>
      </c>
      <c r="E43" s="1015">
        <v>0</v>
      </c>
      <c r="F43" s="337">
        <v>0</v>
      </c>
      <c r="G43" s="1014">
        <v>0</v>
      </c>
      <c r="H43" s="1015">
        <v>0</v>
      </c>
    </row>
    <row r="44" spans="1:8" s="571" customFormat="1" ht="12.75">
      <c r="A44" s="1013" t="s">
        <v>93</v>
      </c>
      <c r="B44" s="1009" t="s">
        <v>537</v>
      </c>
      <c r="C44" s="337">
        <v>76585.85</v>
      </c>
      <c r="D44" s="1014">
        <v>755.38</v>
      </c>
      <c r="E44" s="1015">
        <v>77341.23</v>
      </c>
      <c r="F44" s="337">
        <v>0</v>
      </c>
      <c r="G44" s="1014">
        <v>0</v>
      </c>
      <c r="H44" s="1015">
        <v>0</v>
      </c>
    </row>
    <row r="45" spans="1:8" s="571" customFormat="1" ht="12.75">
      <c r="A45" s="1013" t="s">
        <v>12</v>
      </c>
      <c r="B45" s="1009" t="s">
        <v>538</v>
      </c>
      <c r="C45" s="337">
        <v>2895345.49</v>
      </c>
      <c r="D45" s="1014">
        <v>1415465.54</v>
      </c>
      <c r="E45" s="1015">
        <v>4310811.03</v>
      </c>
      <c r="F45" s="337">
        <v>3376036.75</v>
      </c>
      <c r="G45" s="1014">
        <v>934774.25</v>
      </c>
      <c r="H45" s="1015">
        <v>4310811</v>
      </c>
    </row>
    <row r="46" spans="1:8" s="571" customFormat="1" ht="12.75">
      <c r="A46" s="1013" t="s">
        <v>4</v>
      </c>
      <c r="B46" s="1009" t="s">
        <v>539</v>
      </c>
      <c r="C46" s="337">
        <v>1192969.17</v>
      </c>
      <c r="D46" s="1014">
        <v>72684.03</v>
      </c>
      <c r="E46" s="1015">
        <v>1265653.2</v>
      </c>
      <c r="F46" s="337">
        <v>0</v>
      </c>
      <c r="G46" s="1014">
        <v>0</v>
      </c>
      <c r="H46" s="1015">
        <v>0</v>
      </c>
    </row>
    <row r="47" spans="1:8" s="571" customFormat="1" ht="12.75">
      <c r="A47" s="1013" t="s">
        <v>10</v>
      </c>
      <c r="B47" s="1009" t="s">
        <v>540</v>
      </c>
      <c r="C47" s="337">
        <v>1288203.46</v>
      </c>
      <c r="D47" s="1014">
        <v>356490.71</v>
      </c>
      <c r="E47" s="1015">
        <v>1644694.17</v>
      </c>
      <c r="F47" s="337">
        <v>1498059.37</v>
      </c>
      <c r="G47" s="1014">
        <v>146634.79</v>
      </c>
      <c r="H47" s="1015">
        <v>1644694.16</v>
      </c>
    </row>
    <row r="48" spans="1:8" s="571" customFormat="1" ht="12.75">
      <c r="A48" s="1013" t="s">
        <v>11</v>
      </c>
      <c r="B48" s="1009" t="s">
        <v>550</v>
      </c>
      <c r="C48" s="337">
        <v>0</v>
      </c>
      <c r="D48" s="1014">
        <v>0</v>
      </c>
      <c r="E48" s="1015">
        <v>0</v>
      </c>
      <c r="F48" s="337">
        <v>0</v>
      </c>
      <c r="G48" s="1014">
        <v>0</v>
      </c>
      <c r="H48" s="1015">
        <v>0</v>
      </c>
    </row>
    <row r="49" spans="1:8" s="571" customFormat="1" ht="12.75">
      <c r="A49" s="1013" t="s">
        <v>6</v>
      </c>
      <c r="B49" s="1009" t="s">
        <v>551</v>
      </c>
      <c r="C49" s="337">
        <v>0</v>
      </c>
      <c r="D49" s="1014">
        <v>0</v>
      </c>
      <c r="E49" s="1015">
        <v>0</v>
      </c>
      <c r="F49" s="337">
        <v>0</v>
      </c>
      <c r="G49" s="1014">
        <v>0</v>
      </c>
      <c r="H49" s="1015">
        <v>0</v>
      </c>
    </row>
    <row r="50" spans="1:8" s="571" customFormat="1" ht="13.5" thickBot="1">
      <c r="A50" s="1019" t="s">
        <v>405</v>
      </c>
      <c r="B50" s="1019"/>
      <c r="C50" s="572">
        <v>13481458.48</v>
      </c>
      <c r="D50" s="1020">
        <v>6408110.58</v>
      </c>
      <c r="E50" s="573">
        <v>19889569.060000002</v>
      </c>
      <c r="F50" s="572">
        <v>13817947.379999999</v>
      </c>
      <c r="G50" s="1020">
        <v>4484496.9</v>
      </c>
      <c r="H50" s="573">
        <v>18302444.28</v>
      </c>
    </row>
    <row r="51" spans="1:8" ht="12" thickBot="1">
      <c r="A51" s="712"/>
      <c r="B51" s="712"/>
      <c r="C51" s="712"/>
      <c r="D51" s="712"/>
      <c r="E51" s="712"/>
      <c r="F51" s="712"/>
      <c r="G51" s="712"/>
      <c r="H51" s="383"/>
    </row>
    <row r="52" spans="1:8" ht="19.5" customHeight="1" thickBot="1">
      <c r="A52" s="1074" t="s">
        <v>409</v>
      </c>
      <c r="B52" s="1075"/>
      <c r="C52" s="1075"/>
      <c r="D52" s="1075"/>
      <c r="E52" s="1075"/>
      <c r="F52" s="1075"/>
      <c r="G52" s="1075"/>
      <c r="H52" s="1076"/>
    </row>
    <row r="53" spans="1:8" ht="11.25">
      <c r="A53" s="1008" t="s">
        <v>1</v>
      </c>
      <c r="B53" s="1022"/>
      <c r="C53" s="1010">
        <v>9050788.549999999</v>
      </c>
      <c r="D53" s="1011">
        <v>1833882.78</v>
      </c>
      <c r="E53" s="1012">
        <v>10884671.329999998</v>
      </c>
      <c r="F53" s="1010">
        <v>4886936.71</v>
      </c>
      <c r="G53" s="1011">
        <v>1052416.87</v>
      </c>
      <c r="H53" s="1012">
        <v>5939353.58</v>
      </c>
    </row>
    <row r="54" spans="1:8" ht="11.25">
      <c r="A54" s="1013" t="s">
        <v>36</v>
      </c>
      <c r="B54" s="1013"/>
      <c r="C54" s="337">
        <v>1437434.14</v>
      </c>
      <c r="D54" s="1014">
        <v>149614.82</v>
      </c>
      <c r="E54" s="1015">
        <v>1587048.96</v>
      </c>
      <c r="F54" s="337">
        <v>941274.96</v>
      </c>
      <c r="G54" s="1014">
        <v>123109.26</v>
      </c>
      <c r="H54" s="1015">
        <v>1064384.22</v>
      </c>
    </row>
    <row r="55" spans="1:8" ht="11.25">
      <c r="A55" s="1013" t="s">
        <v>37</v>
      </c>
      <c r="B55" s="1013"/>
      <c r="C55" s="337">
        <v>2248833.57</v>
      </c>
      <c r="D55" s="1014">
        <v>881919.1</v>
      </c>
      <c r="E55" s="1015">
        <v>3130752.67</v>
      </c>
      <c r="F55" s="337">
        <v>2156553.66</v>
      </c>
      <c r="G55" s="1014">
        <v>823966.9</v>
      </c>
      <c r="H55" s="1015">
        <v>2980520.56</v>
      </c>
    </row>
    <row r="56" spans="1:8" ht="11.25">
      <c r="A56" s="1013" t="s">
        <v>19</v>
      </c>
      <c r="B56" s="1013"/>
      <c r="C56" s="337">
        <v>5611465.8100000005</v>
      </c>
      <c r="D56" s="1014">
        <v>1472410.62</v>
      </c>
      <c r="E56" s="1015">
        <v>7083876.430000001</v>
      </c>
      <c r="F56" s="337">
        <v>5096761.78</v>
      </c>
      <c r="G56" s="1014">
        <v>1098110.21</v>
      </c>
      <c r="H56" s="1015">
        <v>6194871.99</v>
      </c>
    </row>
    <row r="57" spans="1:8" ht="11.25">
      <c r="A57" s="1013" t="s">
        <v>15</v>
      </c>
      <c r="B57" s="1013"/>
      <c r="C57" s="337">
        <v>425228.8</v>
      </c>
      <c r="D57" s="1014">
        <v>47583.39</v>
      </c>
      <c r="E57" s="1015">
        <v>472812.19</v>
      </c>
      <c r="F57" s="337">
        <v>310087.08</v>
      </c>
      <c r="G57" s="1014">
        <v>40556.37</v>
      </c>
      <c r="H57" s="1015">
        <v>350643.45</v>
      </c>
    </row>
    <row r="58" spans="1:8" ht="11.25">
      <c r="A58" s="1013" t="s">
        <v>14</v>
      </c>
      <c r="B58" s="1013"/>
      <c r="C58" s="337">
        <v>345589.74</v>
      </c>
      <c r="D58" s="1014">
        <v>33341.84</v>
      </c>
      <c r="E58" s="1015">
        <v>378931.58</v>
      </c>
      <c r="F58" s="337">
        <v>201282.78</v>
      </c>
      <c r="G58" s="1014">
        <v>26325.75</v>
      </c>
      <c r="H58" s="1015">
        <v>227608.53</v>
      </c>
    </row>
    <row r="59" spans="1:8" ht="11.25">
      <c r="A59" s="1013" t="s">
        <v>13</v>
      </c>
      <c r="B59" s="1013"/>
      <c r="C59" s="337">
        <v>1525950.16</v>
      </c>
      <c r="D59" s="1014">
        <v>132294.32</v>
      </c>
      <c r="E59" s="1015">
        <v>1658244.48</v>
      </c>
      <c r="F59" s="337">
        <v>746672.1</v>
      </c>
      <c r="G59" s="1014">
        <v>97657.26</v>
      </c>
      <c r="H59" s="1015">
        <v>844329.36</v>
      </c>
    </row>
    <row r="60" spans="1:8" ht="11.25">
      <c r="A60" s="1013" t="s">
        <v>9</v>
      </c>
      <c r="B60" s="1013"/>
      <c r="C60" s="337">
        <v>278838.73</v>
      </c>
      <c r="D60" s="1014">
        <v>9840.28</v>
      </c>
      <c r="E60" s="1015">
        <v>288679.01</v>
      </c>
      <c r="F60" s="337">
        <v>0</v>
      </c>
      <c r="G60" s="1014">
        <v>0</v>
      </c>
      <c r="H60" s="1015">
        <v>0</v>
      </c>
    </row>
    <row r="61" spans="1:8" ht="11.25">
      <c r="A61" s="1013" t="s">
        <v>8</v>
      </c>
      <c r="B61" s="1013"/>
      <c r="C61" s="337">
        <v>4070862.91</v>
      </c>
      <c r="D61" s="1014">
        <v>351609.85</v>
      </c>
      <c r="E61" s="1015">
        <v>4422472.76</v>
      </c>
      <c r="F61" s="337">
        <v>3778806.51</v>
      </c>
      <c r="G61" s="1014">
        <v>204990.21</v>
      </c>
      <c r="H61" s="1015">
        <v>3983796.72</v>
      </c>
    </row>
    <row r="62" spans="1:8" ht="11.25">
      <c r="A62" s="1013" t="s">
        <v>3</v>
      </c>
      <c r="B62" s="1013"/>
      <c r="C62" s="337">
        <v>4408042.16</v>
      </c>
      <c r="D62" s="1014">
        <v>2400914.89</v>
      </c>
      <c r="E62" s="1015">
        <v>6808957.050000001</v>
      </c>
      <c r="F62" s="337">
        <v>3905364.47</v>
      </c>
      <c r="G62" s="1014">
        <v>1930421.57</v>
      </c>
      <c r="H62" s="1015">
        <v>5835786.04</v>
      </c>
    </row>
    <row r="63" spans="1:8" ht="11.25">
      <c r="A63" s="1013" t="s">
        <v>513</v>
      </c>
      <c r="B63" s="1013"/>
      <c r="C63" s="337">
        <v>678502.78</v>
      </c>
      <c r="D63" s="1014">
        <v>23944.5</v>
      </c>
      <c r="E63" s="1015">
        <v>702447.28</v>
      </c>
      <c r="F63" s="337">
        <v>0</v>
      </c>
      <c r="G63" s="1014">
        <v>0</v>
      </c>
      <c r="H63" s="1015">
        <v>0</v>
      </c>
    </row>
    <row r="64" spans="1:8" ht="11.25">
      <c r="A64" s="1013" t="s">
        <v>7</v>
      </c>
      <c r="B64" s="1013"/>
      <c r="C64" s="337">
        <v>350944.27</v>
      </c>
      <c r="D64" s="1014">
        <v>12384.89</v>
      </c>
      <c r="E64" s="1015">
        <v>363329.16</v>
      </c>
      <c r="F64" s="337">
        <v>0</v>
      </c>
      <c r="G64" s="1014">
        <v>0</v>
      </c>
      <c r="H64" s="1015">
        <v>0</v>
      </c>
    </row>
    <row r="65" spans="1:8" ht="11.25">
      <c r="A65" s="1013" t="s">
        <v>93</v>
      </c>
      <c r="B65" s="1013"/>
      <c r="C65" s="337">
        <v>76585.85</v>
      </c>
      <c r="D65" s="1014">
        <v>755.38</v>
      </c>
      <c r="E65" s="1015">
        <v>77341.23</v>
      </c>
      <c r="F65" s="337">
        <v>0</v>
      </c>
      <c r="G65" s="1014">
        <v>0</v>
      </c>
      <c r="H65" s="1015">
        <v>0</v>
      </c>
    </row>
    <row r="66" spans="1:8" ht="11.25">
      <c r="A66" s="1013" t="s">
        <v>12</v>
      </c>
      <c r="B66" s="1013"/>
      <c r="C66" s="337">
        <v>4567172.55</v>
      </c>
      <c r="D66" s="1014">
        <v>1591496.72</v>
      </c>
      <c r="E66" s="1015">
        <v>6158669.2700000005</v>
      </c>
      <c r="F66" s="337">
        <v>4490023.63</v>
      </c>
      <c r="G66" s="1014">
        <v>1080472.64</v>
      </c>
      <c r="H66" s="1015">
        <v>5570496.27</v>
      </c>
    </row>
    <row r="67" spans="1:8" ht="11.25">
      <c r="A67" s="1013" t="s">
        <v>4</v>
      </c>
      <c r="B67" s="1013"/>
      <c r="C67" s="337">
        <v>2383659.15</v>
      </c>
      <c r="D67" s="1014">
        <v>202454.41</v>
      </c>
      <c r="E67" s="1015">
        <v>2586113.56</v>
      </c>
      <c r="F67" s="337">
        <v>835267.86</v>
      </c>
      <c r="G67" s="1014">
        <v>109244.58</v>
      </c>
      <c r="H67" s="1015">
        <v>944512.44</v>
      </c>
    </row>
    <row r="68" spans="1:8" ht="11.25">
      <c r="A68" s="1013" t="s">
        <v>10</v>
      </c>
      <c r="B68" s="1013"/>
      <c r="C68" s="337">
        <v>1938621.81</v>
      </c>
      <c r="D68" s="1014">
        <v>408311.93</v>
      </c>
      <c r="E68" s="1015">
        <v>2346933.74</v>
      </c>
      <c r="F68" s="337">
        <v>1752504.19</v>
      </c>
      <c r="G68" s="1014">
        <v>179913.58</v>
      </c>
      <c r="H68" s="1015">
        <v>1932417.77</v>
      </c>
    </row>
    <row r="69" spans="1:8" ht="11.25">
      <c r="A69" s="1013" t="s">
        <v>11</v>
      </c>
      <c r="B69" s="1013"/>
      <c r="C69" s="337">
        <v>3515501.11</v>
      </c>
      <c r="D69" s="1014">
        <v>456780.46</v>
      </c>
      <c r="E69" s="1015">
        <v>3972281.57</v>
      </c>
      <c r="F69" s="337">
        <v>3310140.13</v>
      </c>
      <c r="G69" s="1014">
        <v>416890.16</v>
      </c>
      <c r="H69" s="1015">
        <v>3727030.29</v>
      </c>
    </row>
    <row r="70" spans="1:8" ht="11.25">
      <c r="A70" s="1013" t="s">
        <v>6</v>
      </c>
      <c r="B70" s="1023"/>
      <c r="C70" s="337">
        <v>275136.14</v>
      </c>
      <c r="D70" s="1014">
        <v>5544.24</v>
      </c>
      <c r="E70" s="1018">
        <v>280680.38</v>
      </c>
      <c r="F70" s="337">
        <v>118032</v>
      </c>
      <c r="G70" s="1014">
        <v>0</v>
      </c>
      <c r="H70" s="1018">
        <v>118032</v>
      </c>
    </row>
    <row r="71" spans="1:8" ht="12" thickBot="1">
      <c r="A71" s="1019" t="s">
        <v>405</v>
      </c>
      <c r="B71" s="1019"/>
      <c r="C71" s="572">
        <v>43189158.230000004</v>
      </c>
      <c r="D71" s="1020">
        <v>10015084.420000002</v>
      </c>
      <c r="E71" s="573">
        <v>53204242.65000001</v>
      </c>
      <c r="F71" s="572">
        <v>32529707.859999996</v>
      </c>
      <c r="G71" s="1020">
        <v>7184075.359999999</v>
      </c>
      <c r="H71" s="573">
        <v>39713783.22</v>
      </c>
    </row>
    <row r="72" spans="1:8" ht="12" thickBot="1">
      <c r="A72" s="712"/>
      <c r="B72" s="712"/>
      <c r="C72" s="383"/>
      <c r="D72" s="383"/>
      <c r="E72" s="383"/>
      <c r="F72" s="383"/>
      <c r="G72" s="383"/>
      <c r="H72" s="383"/>
    </row>
    <row r="73" spans="1:8" ht="13.5" customHeight="1" thickBot="1">
      <c r="A73" s="1024" t="s">
        <v>406</v>
      </c>
      <c r="B73" s="1024"/>
      <c r="C73" s="1052">
        <v>53204242.650000006</v>
      </c>
      <c r="D73" s="1068"/>
      <c r="E73" s="1053"/>
      <c r="F73" s="1052">
        <v>39713783.22</v>
      </c>
      <c r="G73" s="1068"/>
      <c r="H73" s="1002"/>
    </row>
    <row r="75" spans="3:7" ht="11.25" hidden="1">
      <c r="C75" s="999">
        <v>43189158.230000004</v>
      </c>
      <c r="D75" s="999">
        <v>10015084.419999998</v>
      </c>
      <c r="F75" s="999">
        <v>32529707.86</v>
      </c>
      <c r="G75" s="999">
        <v>7184075.36</v>
      </c>
    </row>
    <row r="76" spans="3:7" ht="12" hidden="1">
      <c r="C76" s="1000">
        <v>0</v>
      </c>
      <c r="D76" s="1000">
        <v>0</v>
      </c>
      <c r="F76" s="1000">
        <v>0</v>
      </c>
      <c r="G76" s="1000">
        <v>0</v>
      </c>
    </row>
    <row r="77" ht="11.25" hidden="1"/>
    <row r="78" ht="11.25" hidden="1"/>
    <row r="79" ht="11.25" hidden="1"/>
  </sheetData>
  <sheetProtection/>
  <mergeCells count="10">
    <mergeCell ref="C73:E73"/>
    <mergeCell ref="F73:G73"/>
    <mergeCell ref="C6:E6"/>
    <mergeCell ref="F6:G6"/>
    <mergeCell ref="E7:E8"/>
    <mergeCell ref="H7:H8"/>
    <mergeCell ref="A10:H10"/>
    <mergeCell ref="A31:H31"/>
    <mergeCell ref="A52:H52"/>
    <mergeCell ref="A6:A8"/>
  </mergeCells>
  <printOptions horizontalCentered="1"/>
  <pageMargins left="0" right="0" top="0" bottom="0" header="0" footer="0"/>
  <pageSetup firstPageNumber="10" useFirstPageNumber="1" horizontalDpi="600" verticalDpi="600" orientation="portrait" paperSize="9" scale="80" r:id="rId2"/>
  <headerFooter alignWithMargins="0">
    <oddFooter>&amp;CPágina N°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AG8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4.57421875" style="1" customWidth="1"/>
    <col min="2" max="2" width="15.7109375" style="1" customWidth="1"/>
    <col min="3" max="3" width="10.00390625" style="1" customWidth="1"/>
    <col min="4" max="4" width="11.57421875" style="1" customWidth="1"/>
    <col min="5" max="5" width="15.421875" style="1" customWidth="1"/>
    <col min="6" max="6" width="13.7109375" style="1" customWidth="1"/>
    <col min="7" max="7" width="14.57421875" style="1" bestFit="1" customWidth="1"/>
    <col min="8" max="8" width="13.7109375" style="1" customWidth="1"/>
    <col min="9" max="9" width="10.8515625" style="1" bestFit="1" customWidth="1"/>
    <col min="10" max="14" width="11.421875" style="1" customWidth="1"/>
    <col min="15" max="15" width="16.00390625" style="1" customWidth="1"/>
    <col min="16" max="16" width="12.7109375" style="1" customWidth="1"/>
    <col min="17" max="16384" width="11.421875" style="1" customWidth="1"/>
  </cols>
  <sheetData>
    <row r="1" spans="1:10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56"/>
      <c r="I1" s="56"/>
      <c r="J1" s="56" t="s">
        <v>212</v>
      </c>
    </row>
    <row r="2" spans="3:8" ht="18" customHeight="1">
      <c r="C2" s="201"/>
      <c r="D2" s="569"/>
      <c r="E2" s="36" t="s">
        <v>365</v>
      </c>
      <c r="F2" s="569"/>
      <c r="G2" s="569"/>
      <c r="H2" s="569"/>
    </row>
    <row r="3" spans="3:8" ht="18" customHeight="1">
      <c r="C3" s="201"/>
      <c r="D3" s="569"/>
      <c r="E3" s="36" t="s">
        <v>366</v>
      </c>
      <c r="F3" s="569"/>
      <c r="G3" s="569"/>
      <c r="H3" s="569"/>
    </row>
    <row r="4" spans="1:10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56"/>
      <c r="I4" s="56"/>
      <c r="J4" s="56" t="s">
        <v>209</v>
      </c>
    </row>
    <row r="5" spans="4:7" ht="12.75">
      <c r="D5" s="1"/>
      <c r="E5" s="246" t="s">
        <v>502</v>
      </c>
      <c r="G5" s="29"/>
    </row>
    <row r="6" ht="7.5" customHeight="1" thickBot="1"/>
    <row r="7" spans="2:10" ht="12.75" customHeight="1" thickBot="1">
      <c r="B7" s="1102" t="s">
        <v>388</v>
      </c>
      <c r="C7" s="1103"/>
      <c r="D7" s="1103"/>
      <c r="E7" s="1103"/>
      <c r="F7" s="1103"/>
      <c r="G7" s="1103"/>
      <c r="H7" s="1104"/>
      <c r="I7" s="659"/>
      <c r="J7" s="659"/>
    </row>
    <row r="8" spans="2:10" ht="3.75" customHeight="1">
      <c r="B8" s="550"/>
      <c r="C8" s="550"/>
      <c r="D8" s="550"/>
      <c r="E8" s="550"/>
      <c r="F8" s="550"/>
      <c r="G8" s="550"/>
      <c r="H8" s="550"/>
      <c r="I8" s="659"/>
      <c r="J8" s="659"/>
    </row>
    <row r="9" spans="6:8" ht="12">
      <c r="F9" s="564" t="s">
        <v>400</v>
      </c>
      <c r="G9" s="565">
        <v>41628</v>
      </c>
      <c r="H9" s="564">
        <v>6.425</v>
      </c>
    </row>
    <row r="10" spans="2:11" ht="36">
      <c r="B10" s="563" t="s">
        <v>22</v>
      </c>
      <c r="C10" s="563" t="s">
        <v>20</v>
      </c>
      <c r="D10" s="563" t="s">
        <v>367</v>
      </c>
      <c r="E10" s="563" t="s">
        <v>368</v>
      </c>
      <c r="F10" s="563" t="s">
        <v>369</v>
      </c>
      <c r="G10" s="563" t="s">
        <v>370</v>
      </c>
      <c r="H10" s="563" t="s">
        <v>371</v>
      </c>
      <c r="I10" s="879"/>
      <c r="J10" s="879"/>
      <c r="K10" s="879"/>
    </row>
    <row r="11" spans="2:30" ht="11.25">
      <c r="B11" s="536" t="s">
        <v>19</v>
      </c>
      <c r="C11" s="537" t="s">
        <v>372</v>
      </c>
      <c r="D11" s="620">
        <v>4841.25</v>
      </c>
      <c r="E11" s="620">
        <v>29382.37</v>
      </c>
      <c r="F11" s="538">
        <v>34223.62</v>
      </c>
      <c r="G11" s="620">
        <v>2820708</v>
      </c>
      <c r="H11" s="539">
        <v>219886.76</v>
      </c>
      <c r="I11" s="878">
        <v>0</v>
      </c>
      <c r="J11" s="878">
        <v>0</v>
      </c>
      <c r="K11" s="878">
        <v>0</v>
      </c>
      <c r="L11" s="659"/>
      <c r="Z11" s="21"/>
      <c r="AA11" s="21"/>
      <c r="AB11" s="21"/>
      <c r="AC11" s="21"/>
      <c r="AD11" s="21"/>
    </row>
    <row r="12" spans="2:30" ht="11.25">
      <c r="B12" s="540" t="s">
        <v>3</v>
      </c>
      <c r="C12" s="541" t="s">
        <v>373</v>
      </c>
      <c r="D12" s="542">
        <v>1062.68</v>
      </c>
      <c r="E12" s="542">
        <v>6449.6</v>
      </c>
      <c r="F12" s="543">
        <v>7512.28</v>
      </c>
      <c r="G12" s="542">
        <v>619161.63</v>
      </c>
      <c r="H12" s="544">
        <v>48266.4</v>
      </c>
      <c r="I12" s="878">
        <v>0</v>
      </c>
      <c r="J12" s="878">
        <v>0</v>
      </c>
      <c r="K12" s="878">
        <v>0</v>
      </c>
      <c r="L12" s="659"/>
      <c r="Z12" s="21"/>
      <c r="AA12" s="21"/>
      <c r="AB12" s="21"/>
      <c r="AC12" s="21"/>
      <c r="AD12" s="21"/>
    </row>
    <row r="13" spans="2:30" ht="11.25">
      <c r="B13" s="540" t="s">
        <v>37</v>
      </c>
      <c r="C13" s="541" t="s">
        <v>374</v>
      </c>
      <c r="D13" s="542">
        <v>2259.2</v>
      </c>
      <c r="E13" s="542">
        <v>13711.48</v>
      </c>
      <c r="F13" s="543">
        <v>15970.68</v>
      </c>
      <c r="G13" s="542">
        <v>1316302.56</v>
      </c>
      <c r="H13" s="544">
        <v>102611.62</v>
      </c>
      <c r="I13" s="878">
        <v>0</v>
      </c>
      <c r="J13" s="878">
        <v>0</v>
      </c>
      <c r="K13" s="878">
        <v>0</v>
      </c>
      <c r="L13" s="659"/>
      <c r="Z13" s="21"/>
      <c r="AA13" s="21"/>
      <c r="AB13" s="21"/>
      <c r="AC13" s="21"/>
      <c r="AD13" s="21"/>
    </row>
    <row r="14" spans="2:30" ht="11.25">
      <c r="B14" s="540" t="s">
        <v>251</v>
      </c>
      <c r="C14" s="541" t="s">
        <v>375</v>
      </c>
      <c r="D14" s="542">
        <v>473.08</v>
      </c>
      <c r="E14" s="542">
        <v>2871.17</v>
      </c>
      <c r="F14" s="543">
        <v>3344.25</v>
      </c>
      <c r="G14" s="542">
        <v>275632.68</v>
      </c>
      <c r="H14" s="544">
        <v>21486.81</v>
      </c>
      <c r="I14" s="878">
        <v>0</v>
      </c>
      <c r="J14" s="878">
        <v>0</v>
      </c>
      <c r="K14" s="878">
        <v>0</v>
      </c>
      <c r="L14" s="659"/>
      <c r="Z14" s="21"/>
      <c r="AA14" s="21"/>
      <c r="AB14" s="21"/>
      <c r="AC14" s="21"/>
      <c r="AD14" s="21"/>
    </row>
    <row r="15" spans="2:30" ht="11.25">
      <c r="B15" s="540" t="s">
        <v>1</v>
      </c>
      <c r="C15" s="541" t="s">
        <v>376</v>
      </c>
      <c r="D15" s="542">
        <v>2372.71</v>
      </c>
      <c r="E15" s="542">
        <v>14400.35</v>
      </c>
      <c r="F15" s="543">
        <v>16773.06</v>
      </c>
      <c r="G15" s="542">
        <v>1382434.079999995</v>
      </c>
      <c r="H15" s="544">
        <v>107766.91</v>
      </c>
      <c r="I15" s="878">
        <v>0</v>
      </c>
      <c r="J15" s="878">
        <v>0</v>
      </c>
      <c r="K15" s="878">
        <v>0</v>
      </c>
      <c r="L15" s="659"/>
      <c r="Z15" s="21"/>
      <c r="AA15" s="21"/>
      <c r="AB15" s="21"/>
      <c r="AC15" s="21"/>
      <c r="AD15" s="21"/>
    </row>
    <row r="16" spans="2:30" ht="11.25">
      <c r="B16" s="540" t="s">
        <v>13</v>
      </c>
      <c r="C16" s="541" t="s">
        <v>377</v>
      </c>
      <c r="D16" s="542">
        <v>1139.14</v>
      </c>
      <c r="E16" s="542">
        <v>6913.62</v>
      </c>
      <c r="F16" s="543">
        <v>8052.76</v>
      </c>
      <c r="G16" s="542">
        <v>663707.04</v>
      </c>
      <c r="H16" s="544">
        <v>51738.98</v>
      </c>
      <c r="I16" s="878">
        <v>0</v>
      </c>
      <c r="J16" s="878">
        <v>0</v>
      </c>
      <c r="K16" s="878">
        <v>0</v>
      </c>
      <c r="L16" s="659"/>
      <c r="Z16" s="21"/>
      <c r="AA16" s="21"/>
      <c r="AB16" s="21"/>
      <c r="AC16" s="21"/>
      <c r="AD16" s="21"/>
    </row>
    <row r="17" spans="2:30" ht="11.25">
      <c r="B17" s="540" t="s">
        <v>378</v>
      </c>
      <c r="C17" s="541" t="s">
        <v>379</v>
      </c>
      <c r="D17" s="542">
        <v>1699.52</v>
      </c>
      <c r="E17" s="542">
        <v>10314.67</v>
      </c>
      <c r="F17" s="543">
        <v>12014.19</v>
      </c>
      <c r="G17" s="542">
        <v>990208.19</v>
      </c>
      <c r="H17" s="544">
        <v>77191.17</v>
      </c>
      <c r="I17" s="878">
        <v>0</v>
      </c>
      <c r="J17" s="878">
        <v>0</v>
      </c>
      <c r="K17" s="878">
        <v>0</v>
      </c>
      <c r="L17" s="659"/>
      <c r="Z17" s="21"/>
      <c r="AA17" s="21"/>
      <c r="AB17" s="21"/>
      <c r="AC17" s="21"/>
      <c r="AD17" s="21"/>
    </row>
    <row r="18" spans="2:30" ht="11.25">
      <c r="B18" s="540" t="s">
        <v>4</v>
      </c>
      <c r="C18" s="541" t="s">
        <v>380</v>
      </c>
      <c r="D18" s="542">
        <v>1274.3</v>
      </c>
      <c r="E18" s="542">
        <v>7733.95</v>
      </c>
      <c r="F18" s="543">
        <v>9008.25</v>
      </c>
      <c r="G18" s="542">
        <v>742458.72</v>
      </c>
      <c r="H18" s="544">
        <v>57878.01</v>
      </c>
      <c r="I18" s="878">
        <v>0</v>
      </c>
      <c r="J18" s="878">
        <v>0</v>
      </c>
      <c r="K18" s="878">
        <v>0</v>
      </c>
      <c r="L18" s="659"/>
      <c r="Z18" s="21"/>
      <c r="AA18" s="21"/>
      <c r="AB18" s="21"/>
      <c r="AC18" s="21"/>
      <c r="AD18" s="21"/>
    </row>
    <row r="19" spans="2:30" ht="11.25">
      <c r="B19" s="540" t="s">
        <v>14</v>
      </c>
      <c r="C19" s="541" t="s">
        <v>381</v>
      </c>
      <c r="D19" s="542">
        <v>307.08</v>
      </c>
      <c r="E19" s="542">
        <v>1863.72</v>
      </c>
      <c r="F19" s="543">
        <v>2170.8</v>
      </c>
      <c r="G19" s="542">
        <v>178917.6</v>
      </c>
      <c r="H19" s="544">
        <v>13947.39</v>
      </c>
      <c r="I19" s="878">
        <v>0</v>
      </c>
      <c r="J19" s="878">
        <v>0</v>
      </c>
      <c r="K19" s="878">
        <v>0</v>
      </c>
      <c r="L19" s="659"/>
      <c r="Z19" s="21"/>
      <c r="AA19" s="21"/>
      <c r="AB19" s="21"/>
      <c r="AC19" s="21"/>
      <c r="AD19" s="21"/>
    </row>
    <row r="20" spans="2:30" ht="11.25">
      <c r="B20" s="540" t="s">
        <v>11</v>
      </c>
      <c r="C20" s="541" t="s">
        <v>382</v>
      </c>
      <c r="D20" s="542">
        <v>4737.25</v>
      </c>
      <c r="E20" s="542">
        <v>28751.18</v>
      </c>
      <c r="F20" s="543">
        <v>33488.43</v>
      </c>
      <c r="G20" s="542">
        <v>2760113.76</v>
      </c>
      <c r="H20" s="544">
        <v>215163.16</v>
      </c>
      <c r="I20" s="878">
        <v>0</v>
      </c>
      <c r="J20" s="878">
        <v>0</v>
      </c>
      <c r="K20" s="878">
        <v>0</v>
      </c>
      <c r="L20" s="659"/>
      <c r="Z20" s="21"/>
      <c r="AA20" s="21"/>
      <c r="AB20" s="21"/>
      <c r="AC20" s="21"/>
      <c r="AD20" s="21"/>
    </row>
    <row r="21" spans="2:30" ht="11.25">
      <c r="B21" s="540" t="s">
        <v>339</v>
      </c>
      <c r="C21" s="541" t="s">
        <v>383</v>
      </c>
      <c r="D21" s="542">
        <v>1436.03</v>
      </c>
      <c r="E21" s="542">
        <v>8715.49</v>
      </c>
      <c r="F21" s="543">
        <v>10151.52</v>
      </c>
      <c r="G21" s="542">
        <v>836686.9</v>
      </c>
      <c r="H21" s="544">
        <v>65223.51</v>
      </c>
      <c r="I21" s="878">
        <v>0</v>
      </c>
      <c r="J21" s="878">
        <v>0</v>
      </c>
      <c r="K21" s="878">
        <v>0</v>
      </c>
      <c r="L21" s="659"/>
      <c r="Z21" s="21"/>
      <c r="AA21" s="21"/>
      <c r="AB21" s="21"/>
      <c r="AC21" s="21"/>
      <c r="AD21" s="21"/>
    </row>
    <row r="22" spans="2:30" ht="11.25">
      <c r="B22" s="614" t="s">
        <v>10</v>
      </c>
      <c r="C22" s="615" t="s">
        <v>384</v>
      </c>
      <c r="D22" s="621">
        <v>388.19</v>
      </c>
      <c r="E22" s="621">
        <v>2355.96</v>
      </c>
      <c r="F22" s="616">
        <v>2744.15</v>
      </c>
      <c r="G22" s="621">
        <v>226172.64</v>
      </c>
      <c r="H22" s="544">
        <v>17631.16</v>
      </c>
      <c r="I22" s="878">
        <v>0</v>
      </c>
      <c r="J22" s="878">
        <v>0</v>
      </c>
      <c r="K22" s="878">
        <v>0</v>
      </c>
      <c r="L22" s="659"/>
      <c r="Z22" s="21"/>
      <c r="AA22" s="21"/>
      <c r="AB22" s="21"/>
      <c r="AC22" s="21"/>
      <c r="AD22" s="21"/>
    </row>
    <row r="23" spans="2:30" ht="13.5">
      <c r="B23" s="1101" t="s">
        <v>280</v>
      </c>
      <c r="C23" s="1101"/>
      <c r="D23" s="617">
        <v>21990.43</v>
      </c>
      <c r="E23" s="617">
        <v>133463.56</v>
      </c>
      <c r="F23" s="617">
        <v>155453.99</v>
      </c>
      <c r="G23" s="617">
        <v>12812503.79999999</v>
      </c>
      <c r="H23" s="710">
        <v>998791.88</v>
      </c>
      <c r="I23" s="878"/>
      <c r="J23" s="879"/>
      <c r="K23" s="879"/>
      <c r="L23" s="659"/>
      <c r="Z23" s="21"/>
      <c r="AA23" s="21"/>
      <c r="AB23" s="21"/>
      <c r="AC23" s="21"/>
      <c r="AD23" s="21"/>
    </row>
    <row r="24" spans="9:30" ht="12" thickBot="1">
      <c r="I24" s="878"/>
      <c r="J24" s="879"/>
      <c r="K24" s="879"/>
      <c r="L24" s="659"/>
      <c r="Z24" s="21"/>
      <c r="AA24" s="21"/>
      <c r="AB24" s="21"/>
      <c r="AC24" s="21"/>
      <c r="AD24" s="21"/>
    </row>
    <row r="25" spans="2:30" ht="13.5" thickBot="1">
      <c r="B25" s="1102" t="s">
        <v>399</v>
      </c>
      <c r="C25" s="1103"/>
      <c r="D25" s="1103"/>
      <c r="E25" s="1103"/>
      <c r="F25" s="1103"/>
      <c r="G25" s="1103"/>
      <c r="H25" s="1104"/>
      <c r="I25" s="878"/>
      <c r="J25" s="879"/>
      <c r="K25" s="879"/>
      <c r="L25" s="659"/>
      <c r="Z25" s="21"/>
      <c r="AA25" s="21"/>
      <c r="AB25" s="21"/>
      <c r="AC25" s="21"/>
      <c r="AD25" s="21"/>
    </row>
    <row r="26" spans="9:30" ht="3.75" customHeight="1">
      <c r="I26" s="878"/>
      <c r="J26" s="879"/>
      <c r="K26" s="879"/>
      <c r="L26" s="659"/>
      <c r="Z26" s="21"/>
      <c r="AA26" s="21"/>
      <c r="AB26" s="21"/>
      <c r="AC26" s="21"/>
      <c r="AD26" s="21"/>
    </row>
    <row r="27" spans="2:30" ht="36">
      <c r="B27" s="566" t="s">
        <v>22</v>
      </c>
      <c r="C27" s="566" t="s">
        <v>20</v>
      </c>
      <c r="D27" s="566" t="s">
        <v>385</v>
      </c>
      <c r="E27" s="566" t="s">
        <v>1</v>
      </c>
      <c r="F27" s="566" t="s">
        <v>371</v>
      </c>
      <c r="G27" s="566" t="s">
        <v>370</v>
      </c>
      <c r="H27" s="566" t="s">
        <v>386</v>
      </c>
      <c r="I27" s="878"/>
      <c r="J27" s="879"/>
      <c r="K27" s="879"/>
      <c r="L27" s="659"/>
      <c r="Z27" s="21"/>
      <c r="AA27" s="21"/>
      <c r="AB27" s="21"/>
      <c r="AC27" s="21"/>
      <c r="AD27" s="21"/>
    </row>
    <row r="28" spans="2:30" ht="12" customHeight="1">
      <c r="B28" s="536" t="s">
        <v>19</v>
      </c>
      <c r="C28" s="546" t="s">
        <v>372</v>
      </c>
      <c r="D28" s="567">
        <v>286.88</v>
      </c>
      <c r="E28" s="567">
        <v>56295.49</v>
      </c>
      <c r="F28" s="567">
        <v>56582.37</v>
      </c>
      <c r="G28" s="567">
        <v>-2.9103830456733704E-10</v>
      </c>
      <c r="H28" s="1105">
        <v>67290.73</v>
      </c>
      <c r="I28" s="878"/>
      <c r="J28" s="878"/>
      <c r="K28" s="879"/>
      <c r="L28" s="659"/>
      <c r="Z28" s="21"/>
      <c r="AA28" s="21"/>
      <c r="AB28" s="21"/>
      <c r="AC28" s="21"/>
      <c r="AD28" s="21"/>
    </row>
    <row r="29" spans="2:30" ht="12" customHeight="1">
      <c r="B29" s="540" t="s">
        <v>10</v>
      </c>
      <c r="C29" s="658" t="s">
        <v>387</v>
      </c>
      <c r="D29" s="644">
        <v>54.29</v>
      </c>
      <c r="E29" s="644">
        <v>10654.07</v>
      </c>
      <c r="F29" s="644">
        <v>10708.36</v>
      </c>
      <c r="G29" s="644">
        <v>3.219611244276166E-10</v>
      </c>
      <c r="H29" s="1106"/>
      <c r="I29" s="878"/>
      <c r="J29" s="878"/>
      <c r="K29" s="879"/>
      <c r="L29" s="659"/>
      <c r="Z29" s="21"/>
      <c r="AA29" s="21"/>
      <c r="AB29" s="21"/>
      <c r="AC29" s="21"/>
      <c r="AD29" s="21"/>
    </row>
    <row r="30" spans="2:30" ht="12" customHeight="1">
      <c r="B30" s="553" t="s">
        <v>37</v>
      </c>
      <c r="C30" s="658" t="s">
        <v>490</v>
      </c>
      <c r="D30" s="644"/>
      <c r="E30" s="644"/>
      <c r="F30" s="644"/>
      <c r="G30" s="644">
        <v>11491667.259999996</v>
      </c>
      <c r="H30" s="1107"/>
      <c r="I30" s="878"/>
      <c r="J30" s="878"/>
      <c r="K30" s="879"/>
      <c r="L30" s="659"/>
      <c r="Z30" s="21"/>
      <c r="AA30" s="21"/>
      <c r="AB30" s="21"/>
      <c r="AC30" s="21"/>
      <c r="AD30" s="21"/>
    </row>
    <row r="31" spans="2:30" ht="12" hidden="1">
      <c r="B31" s="553" t="s">
        <v>8</v>
      </c>
      <c r="C31" s="658"/>
      <c r="D31" s="644"/>
      <c r="E31" s="644"/>
      <c r="F31" s="644">
        <v>0</v>
      </c>
      <c r="G31" s="644"/>
      <c r="H31" s="26"/>
      <c r="I31" s="878"/>
      <c r="J31" s="879"/>
      <c r="K31" s="879"/>
      <c r="L31" s="659"/>
      <c r="Z31" s="21"/>
      <c r="AA31" s="21"/>
      <c r="AB31" s="21"/>
      <c r="AC31" s="21"/>
      <c r="AD31" s="21"/>
    </row>
    <row r="32" spans="2:30" ht="12" hidden="1">
      <c r="B32" s="554" t="s">
        <v>11</v>
      </c>
      <c r="C32" s="547"/>
      <c r="D32" s="568"/>
      <c r="E32" s="568"/>
      <c r="F32" s="644">
        <v>0</v>
      </c>
      <c r="G32" s="568"/>
      <c r="H32" s="26"/>
      <c r="I32" s="878"/>
      <c r="J32" s="879"/>
      <c r="K32" s="879"/>
      <c r="L32" s="659"/>
      <c r="Z32" s="21"/>
      <c r="AA32" s="21"/>
      <c r="AB32" s="21"/>
      <c r="AC32" s="21"/>
      <c r="AD32" s="21"/>
    </row>
    <row r="33" spans="2:30" ht="15" customHeight="1">
      <c r="B33" s="1096" t="s">
        <v>280</v>
      </c>
      <c r="C33" s="1096"/>
      <c r="D33" s="548">
        <v>341.17</v>
      </c>
      <c r="E33" s="548">
        <v>66949.56</v>
      </c>
      <c r="F33" s="548">
        <v>67290.73</v>
      </c>
      <c r="G33" s="548">
        <v>11491667.259999996</v>
      </c>
      <c r="I33" s="878"/>
      <c r="J33" s="879"/>
      <c r="K33" s="879"/>
      <c r="L33" s="659"/>
      <c r="Z33" s="21"/>
      <c r="AA33" s="21"/>
      <c r="AB33" s="21"/>
      <c r="AC33" s="21"/>
      <c r="AD33" s="21"/>
    </row>
    <row r="34" spans="9:30" ht="12" thickBot="1">
      <c r="I34" s="878"/>
      <c r="J34" s="879"/>
      <c r="K34" s="879"/>
      <c r="L34" s="659"/>
      <c r="Z34" s="21"/>
      <c r="AA34" s="21"/>
      <c r="AB34" s="21"/>
      <c r="AC34" s="21"/>
      <c r="AD34" s="21"/>
    </row>
    <row r="35" spans="2:30" ht="13.5" thickBot="1">
      <c r="B35" s="1102" t="s">
        <v>401</v>
      </c>
      <c r="C35" s="1103"/>
      <c r="D35" s="1103"/>
      <c r="E35" s="1103"/>
      <c r="F35" s="1103"/>
      <c r="G35" s="1103"/>
      <c r="H35" s="1104"/>
      <c r="I35" s="878"/>
      <c r="J35" s="879"/>
      <c r="K35" s="879"/>
      <c r="L35" s="659"/>
      <c r="Z35" s="21"/>
      <c r="AA35" s="21"/>
      <c r="AB35" s="21"/>
      <c r="AC35" s="21"/>
      <c r="AD35" s="21"/>
    </row>
    <row r="36" spans="9:30" ht="3.75" customHeight="1">
      <c r="I36" s="878"/>
      <c r="J36" s="879"/>
      <c r="K36" s="879"/>
      <c r="L36" s="659"/>
      <c r="Z36" s="21"/>
      <c r="AA36" s="21"/>
      <c r="AB36" s="21"/>
      <c r="AC36" s="21"/>
      <c r="AD36" s="21"/>
    </row>
    <row r="37" spans="2:30" ht="24">
      <c r="B37" s="566" t="s">
        <v>22</v>
      </c>
      <c r="C37" s="566" t="s">
        <v>20</v>
      </c>
      <c r="D37" s="566" t="s">
        <v>389</v>
      </c>
      <c r="E37" s="566" t="s">
        <v>390</v>
      </c>
      <c r="F37" s="566" t="s">
        <v>391</v>
      </c>
      <c r="G37" s="566" t="s">
        <v>392</v>
      </c>
      <c r="H37" s="566" t="s">
        <v>393</v>
      </c>
      <c r="I37" s="878"/>
      <c r="J37" s="879"/>
      <c r="K37" s="879"/>
      <c r="L37" s="659"/>
      <c r="Z37" s="21"/>
      <c r="AA37" s="21"/>
      <c r="AB37" s="21"/>
      <c r="AC37" s="21"/>
      <c r="AD37" s="21"/>
    </row>
    <row r="38" spans="2:30" ht="12">
      <c r="B38" s="683" t="s">
        <v>1</v>
      </c>
      <c r="C38" s="715" t="s">
        <v>394</v>
      </c>
      <c r="D38" s="685" t="s">
        <v>491</v>
      </c>
      <c r="E38" s="716">
        <v>150776.84</v>
      </c>
      <c r="F38" s="716">
        <v>10876.34</v>
      </c>
      <c r="G38" s="717">
        <v>161653.18</v>
      </c>
      <c r="H38" s="717">
        <v>936857.1700000014</v>
      </c>
      <c r="I38" s="878">
        <v>0</v>
      </c>
      <c r="J38" s="878"/>
      <c r="K38" s="879"/>
      <c r="L38" s="659"/>
      <c r="Z38" s="21"/>
      <c r="AA38" s="21"/>
      <c r="AB38" s="21"/>
      <c r="AC38" s="21"/>
      <c r="AD38" s="21"/>
    </row>
    <row r="39" spans="2:30" ht="12">
      <c r="B39" s="553" t="s">
        <v>36</v>
      </c>
      <c r="C39" s="541" t="s">
        <v>395</v>
      </c>
      <c r="D39" s="551" t="s">
        <v>491</v>
      </c>
      <c r="E39" s="542">
        <v>93143.98</v>
      </c>
      <c r="F39" s="542">
        <v>6718.97</v>
      </c>
      <c r="G39" s="552">
        <v>99862.95</v>
      </c>
      <c r="H39" s="552">
        <v>578753.389999999</v>
      </c>
      <c r="I39" s="878">
        <v>0</v>
      </c>
      <c r="J39" s="878"/>
      <c r="K39" s="879"/>
      <c r="L39" s="659"/>
      <c r="Z39" s="21"/>
      <c r="AA39" s="21"/>
      <c r="AB39" s="21"/>
      <c r="AC39" s="21"/>
      <c r="AD39" s="21"/>
    </row>
    <row r="40" spans="2:30" ht="12">
      <c r="B40" s="553" t="s">
        <v>37</v>
      </c>
      <c r="C40" s="541" t="s">
        <v>394</v>
      </c>
      <c r="D40" s="551" t="s">
        <v>491</v>
      </c>
      <c r="E40" s="542">
        <v>35763.82</v>
      </c>
      <c r="F40" s="542">
        <v>2579.84</v>
      </c>
      <c r="G40" s="552">
        <v>38343.66</v>
      </c>
      <c r="H40" s="552">
        <v>222219.78</v>
      </c>
      <c r="I40" s="878">
        <v>0</v>
      </c>
      <c r="J40" s="878"/>
      <c r="K40" s="879"/>
      <c r="L40" s="659"/>
      <c r="Z40" s="21"/>
      <c r="AA40" s="21"/>
      <c r="AB40" s="21"/>
      <c r="AC40" s="21"/>
      <c r="AD40" s="21"/>
    </row>
    <row r="41" spans="2:30" ht="12">
      <c r="B41" s="553" t="s">
        <v>19</v>
      </c>
      <c r="C41" s="541" t="s">
        <v>394</v>
      </c>
      <c r="D41" s="551" t="s">
        <v>491</v>
      </c>
      <c r="E41" s="542">
        <v>178296.98</v>
      </c>
      <c r="F41" s="542">
        <v>12861.52</v>
      </c>
      <c r="G41" s="552">
        <v>191158.5</v>
      </c>
      <c r="H41" s="552">
        <v>1107854.59</v>
      </c>
      <c r="I41" s="878">
        <v>0</v>
      </c>
      <c r="J41" s="878"/>
      <c r="K41" s="879"/>
      <c r="L41" s="659"/>
      <c r="Z41" s="21"/>
      <c r="AA41" s="21"/>
      <c r="AB41" s="21"/>
      <c r="AC41" s="21"/>
      <c r="AD41" s="21"/>
    </row>
    <row r="42" spans="2:30" ht="12">
      <c r="B42" s="553" t="s">
        <v>251</v>
      </c>
      <c r="C42" s="541" t="s">
        <v>395</v>
      </c>
      <c r="D42" s="551" t="s">
        <v>491</v>
      </c>
      <c r="E42" s="542">
        <v>22909.83</v>
      </c>
      <c r="F42" s="542">
        <v>1652.61</v>
      </c>
      <c r="G42" s="552">
        <v>24562.44</v>
      </c>
      <c r="H42" s="552">
        <v>142351.02</v>
      </c>
      <c r="I42" s="878">
        <v>0</v>
      </c>
      <c r="J42" s="878"/>
      <c r="K42" s="879"/>
      <c r="L42" s="659"/>
      <c r="Z42" s="21"/>
      <c r="AA42" s="21"/>
      <c r="AB42" s="21"/>
      <c r="AC42" s="21"/>
      <c r="AD42" s="21"/>
    </row>
    <row r="43" spans="2:30" ht="12">
      <c r="B43" s="553" t="s">
        <v>14</v>
      </c>
      <c r="C43" s="541" t="s">
        <v>394</v>
      </c>
      <c r="D43" s="551" t="s">
        <v>491</v>
      </c>
      <c r="E43" s="542">
        <v>26067.13</v>
      </c>
      <c r="F43" s="542">
        <v>1880.36</v>
      </c>
      <c r="G43" s="552">
        <v>27947.49</v>
      </c>
      <c r="H43" s="552">
        <v>161969.01</v>
      </c>
      <c r="I43" s="878">
        <v>0</v>
      </c>
      <c r="J43" s="878"/>
      <c r="K43" s="879"/>
      <c r="L43" s="659"/>
      <c r="Z43" s="21"/>
      <c r="AA43" s="21"/>
      <c r="AB43" s="21"/>
      <c r="AC43" s="21"/>
      <c r="AD43" s="21"/>
    </row>
    <row r="44" spans="2:30" ht="12">
      <c r="B44" s="553" t="s">
        <v>13</v>
      </c>
      <c r="C44" s="541" t="s">
        <v>394</v>
      </c>
      <c r="D44" s="551" t="s">
        <v>491</v>
      </c>
      <c r="E44" s="542">
        <v>135960.68</v>
      </c>
      <c r="F44" s="542">
        <v>9807.57</v>
      </c>
      <c r="G44" s="552">
        <v>145768.25</v>
      </c>
      <c r="H44" s="552">
        <v>844796.48</v>
      </c>
      <c r="I44" s="878">
        <v>0</v>
      </c>
      <c r="J44" s="878"/>
      <c r="K44" s="879"/>
      <c r="L44" s="659"/>
      <c r="Z44" s="21"/>
      <c r="AA44" s="21"/>
      <c r="AB44" s="21"/>
      <c r="AC44" s="21"/>
      <c r="AD44" s="21"/>
    </row>
    <row r="45" spans="2:30" ht="12">
      <c r="B45" s="553" t="s">
        <v>9</v>
      </c>
      <c r="C45" s="541" t="s">
        <v>394</v>
      </c>
      <c r="D45" s="551" t="s">
        <v>491</v>
      </c>
      <c r="E45" s="542">
        <v>44876.02</v>
      </c>
      <c r="F45" s="542">
        <v>3237.15</v>
      </c>
      <c r="G45" s="552">
        <v>48113.17</v>
      </c>
      <c r="H45" s="552">
        <v>278838.73</v>
      </c>
      <c r="I45" s="878">
        <v>0</v>
      </c>
      <c r="J45" s="878"/>
      <c r="K45" s="879"/>
      <c r="L45" s="659"/>
      <c r="Z45" s="21"/>
      <c r="AA45" s="21"/>
      <c r="AB45" s="21"/>
      <c r="AC45" s="21"/>
      <c r="AD45" s="21"/>
    </row>
    <row r="46" spans="2:30" ht="12">
      <c r="B46" s="553" t="s">
        <v>8</v>
      </c>
      <c r="C46" s="541" t="s">
        <v>394</v>
      </c>
      <c r="D46" s="551" t="s">
        <v>491</v>
      </c>
      <c r="E46" s="542">
        <v>134628.05</v>
      </c>
      <c r="F46" s="542">
        <v>9711.44</v>
      </c>
      <c r="G46" s="552">
        <v>144339.49</v>
      </c>
      <c r="H46" s="552">
        <v>836516.1600000025</v>
      </c>
      <c r="I46" s="878">
        <v>0</v>
      </c>
      <c r="J46" s="878"/>
      <c r="K46" s="879"/>
      <c r="L46" s="659"/>
      <c r="Z46" s="21"/>
      <c r="AA46" s="21"/>
      <c r="AB46" s="21"/>
      <c r="AC46" s="21"/>
      <c r="AD46" s="21"/>
    </row>
    <row r="47" spans="2:30" ht="12">
      <c r="B47" s="553" t="s">
        <v>3</v>
      </c>
      <c r="C47" s="541" t="s">
        <v>394</v>
      </c>
      <c r="D47" s="551" t="s">
        <v>491</v>
      </c>
      <c r="E47" s="542">
        <v>148642.33</v>
      </c>
      <c r="F47" s="542">
        <v>10722.37</v>
      </c>
      <c r="G47" s="552">
        <v>159364.7</v>
      </c>
      <c r="H47" s="552">
        <v>923594.3200000013</v>
      </c>
      <c r="I47" s="878">
        <v>0</v>
      </c>
      <c r="J47" s="878"/>
      <c r="K47" s="879"/>
      <c r="L47" s="659"/>
      <c r="Z47" s="21"/>
      <c r="AA47" s="21"/>
      <c r="AB47" s="21"/>
      <c r="AC47" s="21"/>
      <c r="AD47" s="21"/>
    </row>
    <row r="48" spans="2:30" ht="12">
      <c r="B48" s="553" t="s">
        <v>5</v>
      </c>
      <c r="C48" s="541" t="s">
        <v>395</v>
      </c>
      <c r="D48" s="551" t="s">
        <v>491</v>
      </c>
      <c r="E48" s="542">
        <v>109197.54</v>
      </c>
      <c r="F48" s="542">
        <v>7877</v>
      </c>
      <c r="G48" s="552">
        <v>117074.54</v>
      </c>
      <c r="H48" s="552">
        <v>678502.7799999984</v>
      </c>
      <c r="I48" s="878">
        <v>0</v>
      </c>
      <c r="J48" s="878"/>
      <c r="K48" s="879"/>
      <c r="L48" s="659"/>
      <c r="Z48" s="21"/>
      <c r="AA48" s="21"/>
      <c r="AB48" s="21"/>
      <c r="AC48" s="21"/>
      <c r="AD48" s="21"/>
    </row>
    <row r="49" spans="2:30" ht="12">
      <c r="B49" s="553" t="s">
        <v>7</v>
      </c>
      <c r="C49" s="541" t="s">
        <v>394</v>
      </c>
      <c r="D49" s="551" t="s">
        <v>491</v>
      </c>
      <c r="E49" s="542">
        <v>56480.61</v>
      </c>
      <c r="F49" s="542">
        <v>4074.25</v>
      </c>
      <c r="G49" s="552">
        <v>60554.86</v>
      </c>
      <c r="H49" s="552">
        <v>350944.2699999991</v>
      </c>
      <c r="I49" s="878">
        <v>0</v>
      </c>
      <c r="J49" s="878"/>
      <c r="K49" s="879"/>
      <c r="L49" s="659"/>
      <c r="Z49" s="21"/>
      <c r="AA49" s="21"/>
      <c r="AB49" s="21"/>
      <c r="AC49" s="21"/>
      <c r="AD49" s="21"/>
    </row>
    <row r="50" spans="2:30" ht="12">
      <c r="B50" s="553" t="s">
        <v>378</v>
      </c>
      <c r="C50" s="541" t="s">
        <v>394</v>
      </c>
      <c r="D50" s="551" t="s">
        <v>491</v>
      </c>
      <c r="E50" s="542">
        <v>105509.9</v>
      </c>
      <c r="F50" s="542">
        <v>7610.99</v>
      </c>
      <c r="G50" s="552">
        <v>113120.89</v>
      </c>
      <c r="H50" s="552">
        <v>655589.4599999989</v>
      </c>
      <c r="I50" s="878">
        <v>0</v>
      </c>
      <c r="J50" s="878"/>
      <c r="K50" s="879"/>
      <c r="L50" s="659"/>
      <c r="Z50" s="21"/>
      <c r="AA50" s="21"/>
      <c r="AB50" s="21"/>
      <c r="AC50" s="21"/>
      <c r="AD50" s="21"/>
    </row>
    <row r="51" spans="2:30" ht="12">
      <c r="B51" s="553" t="s">
        <v>4</v>
      </c>
      <c r="C51" s="541" t="s">
        <v>394</v>
      </c>
      <c r="D51" s="551" t="s">
        <v>491</v>
      </c>
      <c r="E51" s="542">
        <v>68996.88</v>
      </c>
      <c r="F51" s="542">
        <v>4977.11</v>
      </c>
      <c r="G51" s="552">
        <v>73973.99</v>
      </c>
      <c r="H51" s="552">
        <v>428714.5399999991</v>
      </c>
      <c r="I51" s="878">
        <v>0</v>
      </c>
      <c r="J51" s="878"/>
      <c r="K51" s="879"/>
      <c r="L51" s="659"/>
      <c r="Z51" s="21"/>
      <c r="AA51" s="21"/>
      <c r="AB51" s="21"/>
      <c r="AC51" s="21"/>
      <c r="AD51" s="21"/>
    </row>
    <row r="52" spans="2:30" ht="12">
      <c r="B52" s="553" t="s">
        <v>396</v>
      </c>
      <c r="C52" s="541" t="s">
        <v>395</v>
      </c>
      <c r="D52" s="551" t="s">
        <v>503</v>
      </c>
      <c r="E52" s="542">
        <v>57414.12</v>
      </c>
      <c r="F52" s="542">
        <v>4757.15</v>
      </c>
      <c r="G52" s="552">
        <v>62171.27</v>
      </c>
      <c r="H52" s="552">
        <v>418300.39</v>
      </c>
      <c r="I52" s="878">
        <v>0</v>
      </c>
      <c r="J52" s="878"/>
      <c r="K52" s="879"/>
      <c r="L52" s="659"/>
      <c r="Z52" s="21"/>
      <c r="AA52" s="21"/>
      <c r="AB52" s="21"/>
      <c r="AC52" s="21"/>
      <c r="AD52" s="21"/>
    </row>
    <row r="53" spans="2:30" ht="12">
      <c r="B53" s="553" t="s">
        <v>11</v>
      </c>
      <c r="C53" s="541" t="s">
        <v>394</v>
      </c>
      <c r="D53" s="551" t="s">
        <v>491</v>
      </c>
      <c r="E53" s="542">
        <v>83138.09</v>
      </c>
      <c r="F53" s="542">
        <v>5997.2</v>
      </c>
      <c r="G53" s="552">
        <v>89135.29</v>
      </c>
      <c r="H53" s="552">
        <v>516581.48</v>
      </c>
      <c r="I53" s="878">
        <v>0</v>
      </c>
      <c r="J53" s="878"/>
      <c r="K53" s="879"/>
      <c r="L53" s="659"/>
      <c r="Z53" s="21"/>
      <c r="AA53" s="21"/>
      <c r="AB53" s="21"/>
      <c r="AC53" s="21"/>
      <c r="AD53" s="21"/>
    </row>
    <row r="54" spans="2:30" ht="12">
      <c r="B54" s="554" t="s">
        <v>6</v>
      </c>
      <c r="C54" s="545" t="s">
        <v>394</v>
      </c>
      <c r="D54" s="551" t="s">
        <v>491</v>
      </c>
      <c r="E54" s="542">
        <v>25284.18</v>
      </c>
      <c r="F54" s="542">
        <v>1823.88</v>
      </c>
      <c r="G54" s="555">
        <v>27108.06</v>
      </c>
      <c r="H54" s="552">
        <v>157104.14</v>
      </c>
      <c r="I54" s="878">
        <v>0</v>
      </c>
      <c r="J54" s="878" t="s">
        <v>46</v>
      </c>
      <c r="K54" s="879"/>
      <c r="L54" s="659"/>
      <c r="Z54" s="21"/>
      <c r="AA54" s="21"/>
      <c r="AB54" s="21"/>
      <c r="AC54" s="21"/>
      <c r="AD54" s="21"/>
    </row>
    <row r="55" spans="2:30" ht="15" customHeight="1">
      <c r="B55" s="1083" t="s">
        <v>280</v>
      </c>
      <c r="C55" s="1084"/>
      <c r="D55" s="1085"/>
      <c r="E55" s="548">
        <v>1477086.98</v>
      </c>
      <c r="F55" s="548">
        <v>107165.75</v>
      </c>
      <c r="G55" s="711">
        <v>1584252.73</v>
      </c>
      <c r="H55" s="548">
        <v>9239487.710000003</v>
      </c>
      <c r="I55" s="878"/>
      <c r="J55" s="879"/>
      <c r="K55" s="879"/>
      <c r="Z55" s="21"/>
      <c r="AA55" s="21"/>
      <c r="AB55" s="21"/>
      <c r="AC55" s="21"/>
      <c r="AD55" s="21"/>
    </row>
    <row r="56" spans="9:30" ht="12" thickBot="1">
      <c r="I56" s="878"/>
      <c r="J56" s="879"/>
      <c r="K56" s="879"/>
      <c r="Z56" s="21"/>
      <c r="AA56" s="21"/>
      <c r="AB56" s="21"/>
      <c r="AC56" s="21"/>
      <c r="AD56" s="21"/>
    </row>
    <row r="57" spans="2:30" ht="13.5" thickBot="1">
      <c r="B57" s="1102" t="s">
        <v>402</v>
      </c>
      <c r="C57" s="1103"/>
      <c r="D57" s="1103"/>
      <c r="E57" s="1103"/>
      <c r="F57" s="1103"/>
      <c r="G57" s="1103"/>
      <c r="H57" s="1104"/>
      <c r="I57" s="878"/>
      <c r="J57" s="879"/>
      <c r="K57" s="879"/>
      <c r="Z57" s="21"/>
      <c r="AA57" s="21"/>
      <c r="AB57" s="21"/>
      <c r="AC57" s="21"/>
      <c r="AD57" s="21"/>
    </row>
    <row r="58" spans="9:30" ht="3.75" customHeight="1">
      <c r="I58" s="878"/>
      <c r="J58" s="879"/>
      <c r="K58" s="879"/>
      <c r="Z58" s="21"/>
      <c r="AA58" s="21"/>
      <c r="AB58" s="21"/>
      <c r="AC58" s="21"/>
      <c r="AD58" s="21"/>
    </row>
    <row r="59" spans="2:30" ht="12.75" customHeight="1">
      <c r="B59" s="1097" t="s">
        <v>397</v>
      </c>
      <c r="C59" s="1097"/>
      <c r="D59" s="1097"/>
      <c r="E59" s="1097"/>
      <c r="F59" s="549"/>
      <c r="G59" s="566" t="s">
        <v>8</v>
      </c>
      <c r="H59" s="566" t="s">
        <v>11</v>
      </c>
      <c r="I59" s="878"/>
      <c r="J59" s="879"/>
      <c r="K59" s="879"/>
      <c r="Z59" s="21"/>
      <c r="AA59" s="21"/>
      <c r="AB59" s="21"/>
      <c r="AC59" s="21"/>
      <c r="AD59" s="21"/>
    </row>
    <row r="60" spans="2:30" ht="12.75">
      <c r="B60" s="1090" t="s">
        <v>428</v>
      </c>
      <c r="C60" s="1091"/>
      <c r="D60" s="1091"/>
      <c r="E60" s="1092"/>
      <c r="F60" s="549"/>
      <c r="G60" s="625">
        <v>0.9999</v>
      </c>
      <c r="H60" s="625">
        <v>0.9999</v>
      </c>
      <c r="I60" s="878"/>
      <c r="J60" s="879"/>
      <c r="K60" s="879"/>
      <c r="Z60" s="21"/>
      <c r="AA60" s="21"/>
      <c r="AB60" s="21"/>
      <c r="AC60" s="21"/>
      <c r="AD60" s="21"/>
    </row>
    <row r="61" spans="2:30" ht="12.75">
      <c r="B61" s="1090" t="s">
        <v>429</v>
      </c>
      <c r="C61" s="1091"/>
      <c r="D61" s="1091"/>
      <c r="E61" s="1092"/>
      <c r="F61" s="549"/>
      <c r="G61" s="626">
        <v>1.334</v>
      </c>
      <c r="H61" s="626">
        <v>1.334</v>
      </c>
      <c r="I61" s="878"/>
      <c r="J61" s="879"/>
      <c r="K61" s="879"/>
      <c r="Z61" s="21"/>
      <c r="AA61" s="21"/>
      <c r="AB61" s="21"/>
      <c r="AC61" s="21"/>
      <c r="AD61" s="21"/>
    </row>
    <row r="62" spans="2:30" ht="12.75">
      <c r="B62" s="1090" t="s">
        <v>504</v>
      </c>
      <c r="C62" s="1091"/>
      <c r="D62" s="1091"/>
      <c r="E62" s="1092"/>
      <c r="F62" s="549"/>
      <c r="G62" s="627">
        <v>3.516</v>
      </c>
      <c r="H62" s="627">
        <v>3.516</v>
      </c>
      <c r="I62" s="878"/>
      <c r="J62" s="879"/>
      <c r="K62" s="879"/>
      <c r="Z62" s="21"/>
      <c r="AA62" s="21"/>
      <c r="AB62" s="21"/>
      <c r="AC62" s="21"/>
      <c r="AD62" s="21"/>
    </row>
    <row r="63" spans="2:30" ht="12.75">
      <c r="B63" s="1090" t="s">
        <v>430</v>
      </c>
      <c r="C63" s="1091"/>
      <c r="D63" s="1091"/>
      <c r="E63" s="1092"/>
      <c r="F63" s="549"/>
      <c r="G63" s="628">
        <v>5673157</v>
      </c>
      <c r="H63" s="628">
        <v>352548</v>
      </c>
      <c r="I63" s="878"/>
      <c r="J63" s="879"/>
      <c r="K63" s="879"/>
      <c r="Z63" s="21"/>
      <c r="AA63" s="21"/>
      <c r="AB63" s="21"/>
      <c r="AC63" s="21"/>
      <c r="AD63" s="21"/>
    </row>
    <row r="64" spans="2:30" ht="12.75">
      <c r="B64" s="1090" t="s">
        <v>431</v>
      </c>
      <c r="C64" s="1091"/>
      <c r="D64" s="1091"/>
      <c r="E64" s="1092"/>
      <c r="F64" s="549"/>
      <c r="G64" s="628">
        <v>7656670</v>
      </c>
      <c r="H64" s="628">
        <v>475810</v>
      </c>
      <c r="I64" s="878"/>
      <c r="J64" s="879"/>
      <c r="K64" s="879"/>
      <c r="Z64" s="21"/>
      <c r="AA64" s="21"/>
      <c r="AB64" s="21"/>
      <c r="AC64" s="21"/>
      <c r="AD64" s="21"/>
    </row>
    <row r="65" spans="2:30" ht="12.75">
      <c r="B65" s="1090" t="s">
        <v>432</v>
      </c>
      <c r="C65" s="1091"/>
      <c r="D65" s="1091"/>
      <c r="E65" s="1092"/>
      <c r="F65" s="549"/>
      <c r="G65" s="628">
        <v>3705828.28</v>
      </c>
      <c r="H65" s="628">
        <v>230292.04</v>
      </c>
      <c r="I65" s="878"/>
      <c r="J65" s="879"/>
      <c r="K65" s="879"/>
      <c r="Z65" s="21"/>
      <c r="AA65" s="21"/>
      <c r="AB65" s="21"/>
      <c r="AC65" s="21"/>
      <c r="AD65" s="21"/>
    </row>
    <row r="66" spans="2:30" ht="12.75">
      <c r="B66" s="1098" t="s">
        <v>505</v>
      </c>
      <c r="C66" s="1099"/>
      <c r="D66" s="1099"/>
      <c r="E66" s="1100"/>
      <c r="F66" s="549"/>
      <c r="G66" s="629">
        <v>9767385.253609063</v>
      </c>
      <c r="H66" s="629">
        <v>606976.6946501288</v>
      </c>
      <c r="I66" s="878"/>
      <c r="J66" s="879"/>
      <c r="K66" s="879"/>
      <c r="Z66" s="21"/>
      <c r="AA66" s="21"/>
      <c r="AB66" s="21"/>
      <c r="AC66" s="21"/>
      <c r="AD66" s="21"/>
    </row>
    <row r="67" spans="2:30" ht="3.75" customHeight="1">
      <c r="B67" s="585"/>
      <c r="C67" s="585"/>
      <c r="D67" s="585"/>
      <c r="E67" s="585"/>
      <c r="F67" s="549"/>
      <c r="G67" s="587"/>
      <c r="H67" s="587"/>
      <c r="I67" s="878"/>
      <c r="J67" s="879"/>
      <c r="K67" s="879"/>
      <c r="Z67" s="21"/>
      <c r="AA67" s="21"/>
      <c r="AB67" s="21"/>
      <c r="AC67" s="21"/>
      <c r="AD67" s="21"/>
    </row>
    <row r="68" spans="2:30" ht="24">
      <c r="B68" s="1089" t="s">
        <v>506</v>
      </c>
      <c r="C68" s="1089"/>
      <c r="D68" s="1089"/>
      <c r="E68" s="1089"/>
      <c r="F68" s="549"/>
      <c r="G68" s="124" t="s">
        <v>398</v>
      </c>
      <c r="H68" s="588">
        <v>41643</v>
      </c>
      <c r="I68" s="588" t="s">
        <v>514</v>
      </c>
      <c r="J68" s="879"/>
      <c r="Z68" s="21"/>
      <c r="AA68" s="21"/>
      <c r="AB68" s="21"/>
      <c r="AC68" s="21"/>
      <c r="AD68" s="21"/>
    </row>
    <row r="69" spans="2:30" ht="12.75">
      <c r="B69" s="1090" t="s">
        <v>433</v>
      </c>
      <c r="C69" s="1091"/>
      <c r="D69" s="1091"/>
      <c r="E69" s="1092"/>
      <c r="F69" s="549"/>
      <c r="G69" s="713">
        <v>16591.17</v>
      </c>
      <c r="H69" s="713">
        <v>1031.03</v>
      </c>
      <c r="I69" s="878"/>
      <c r="J69" s="879"/>
      <c r="Z69" s="21"/>
      <c r="AA69" s="21"/>
      <c r="AB69" s="21"/>
      <c r="AC69" s="21"/>
      <c r="AD69" s="21"/>
    </row>
    <row r="70" spans="2:30" ht="12.75">
      <c r="B70" s="1090" t="s">
        <v>434</v>
      </c>
      <c r="C70" s="1091"/>
      <c r="D70" s="1091"/>
      <c r="E70" s="1092"/>
      <c r="F70" s="549"/>
      <c r="G70" s="713">
        <v>45940.02</v>
      </c>
      <c r="H70" s="713">
        <v>2854.86</v>
      </c>
      <c r="I70" s="878"/>
      <c r="J70" s="879"/>
      <c r="Z70" s="21"/>
      <c r="AA70" s="21"/>
      <c r="AB70" s="21"/>
      <c r="AC70" s="21"/>
      <c r="AD70" s="21"/>
    </row>
    <row r="71" spans="2:30" ht="12.75">
      <c r="B71" s="1093" t="s">
        <v>552</v>
      </c>
      <c r="C71" s="1094"/>
      <c r="D71" s="1094"/>
      <c r="E71" s="1095"/>
      <c r="F71" s="549"/>
      <c r="G71" s="741">
        <v>75143.27</v>
      </c>
      <c r="H71" s="741">
        <v>4669.64</v>
      </c>
      <c r="I71" s="878"/>
      <c r="J71" s="879"/>
      <c r="Z71" s="21"/>
      <c r="AA71" s="21"/>
      <c r="AB71" s="21"/>
      <c r="AC71" s="21"/>
      <c r="AD71" s="21"/>
    </row>
    <row r="72" spans="2:30" ht="12.75">
      <c r="B72" s="1087" t="s">
        <v>465</v>
      </c>
      <c r="C72" s="1087"/>
      <c r="D72" s="1087"/>
      <c r="E72" s="1087"/>
      <c r="F72" s="549"/>
      <c r="G72" s="742">
        <v>137674.46</v>
      </c>
      <c r="H72" s="742">
        <v>8555.53</v>
      </c>
      <c r="I72" s="878">
        <v>0</v>
      </c>
      <c r="J72" s="878">
        <v>0</v>
      </c>
      <c r="Z72" s="21"/>
      <c r="AA72" s="21"/>
      <c r="AB72" s="21"/>
      <c r="AC72" s="21"/>
      <c r="AD72" s="21"/>
    </row>
    <row r="73" spans="2:30" ht="15" customHeight="1">
      <c r="B73" s="1096" t="s">
        <v>464</v>
      </c>
      <c r="C73" s="1096"/>
      <c r="D73" s="1096"/>
      <c r="E73" s="1096"/>
      <c r="F73" s="549"/>
      <c r="G73" s="1080">
        <v>146229.99</v>
      </c>
      <c r="H73" s="1081"/>
      <c r="I73" s="878"/>
      <c r="J73" s="879"/>
      <c r="Z73" s="21"/>
      <c r="AA73" s="21"/>
      <c r="AB73" s="21"/>
      <c r="AC73" s="21"/>
      <c r="AD73" s="21"/>
    </row>
    <row r="74" spans="2:30" ht="12.75">
      <c r="B74" s="712" t="s">
        <v>463</v>
      </c>
      <c r="F74" s="549"/>
      <c r="I74" s="878"/>
      <c r="J74" s="879"/>
      <c r="Z74" s="21"/>
      <c r="AA74" s="21"/>
      <c r="AB74" s="21"/>
      <c r="AC74" s="21"/>
      <c r="AD74" s="21"/>
    </row>
    <row r="75" spans="2:30" ht="12.75">
      <c r="B75" s="1082" t="s">
        <v>435</v>
      </c>
      <c r="C75" s="1082"/>
      <c r="D75" s="1082"/>
      <c r="E75" s="1082"/>
      <c r="F75" s="549"/>
      <c r="G75" s="586">
        <v>3659888.26</v>
      </c>
      <c r="H75" s="586">
        <v>227437.18</v>
      </c>
      <c r="I75" s="878"/>
      <c r="J75" s="881"/>
      <c r="Z75" s="21"/>
      <c r="AA75" s="21"/>
      <c r="AB75" s="21"/>
      <c r="AC75" s="21"/>
      <c r="AD75" s="21"/>
    </row>
    <row r="76" spans="2:30" ht="12.75">
      <c r="B76" s="1086" t="s">
        <v>507</v>
      </c>
      <c r="C76" s="1086"/>
      <c r="D76" s="1086"/>
      <c r="E76" s="1086"/>
      <c r="F76" s="549"/>
      <c r="G76" s="556">
        <v>9646301.963609064</v>
      </c>
      <c r="H76" s="556">
        <v>599452.1946501288</v>
      </c>
      <c r="I76" s="878"/>
      <c r="J76" s="879"/>
      <c r="Z76" s="21"/>
      <c r="AA76" s="21"/>
      <c r="AB76" s="21"/>
      <c r="AC76" s="21"/>
      <c r="AD76" s="21"/>
    </row>
    <row r="77" spans="2:33" ht="12.75" customHeight="1">
      <c r="B77" s="1087" t="s">
        <v>478</v>
      </c>
      <c r="C77" s="1087"/>
      <c r="D77" s="1087"/>
      <c r="E77" s="1087"/>
      <c r="G77" s="1088">
        <v>10245754.158259192</v>
      </c>
      <c r="H77" s="1088"/>
      <c r="I77" s="878"/>
      <c r="J77" s="879"/>
      <c r="Z77" s="740"/>
      <c r="AA77" s="740"/>
      <c r="AB77" s="740"/>
      <c r="AC77" s="740"/>
      <c r="AD77" s="740"/>
      <c r="AE77" s="740"/>
      <c r="AF77" s="740"/>
      <c r="AG77" s="740"/>
    </row>
    <row r="78" spans="9:10" ht="3.75" customHeight="1">
      <c r="I78" s="878"/>
      <c r="J78" s="879"/>
    </row>
    <row r="79" spans="2:10" ht="15">
      <c r="B79" s="1083" t="s">
        <v>479</v>
      </c>
      <c r="C79" s="1084"/>
      <c r="D79" s="1084"/>
      <c r="E79" s="1085"/>
      <c r="G79" s="1080">
        <v>2796565.33</v>
      </c>
      <c r="H79" s="1081"/>
      <c r="I79" s="878"/>
      <c r="J79" s="879"/>
    </row>
    <row r="81" spans="7:8" ht="11.25" hidden="1">
      <c r="G81" s="880">
        <v>3797708.3200000334</v>
      </c>
      <c r="H81" s="880">
        <v>236001.76</v>
      </c>
    </row>
    <row r="82" spans="7:8" ht="11.25" hidden="1">
      <c r="G82" s="880">
        <v>9754473.390000006</v>
      </c>
      <c r="H82" s="880">
        <v>606174.31</v>
      </c>
    </row>
    <row r="83" spans="7:8" ht="11.25" hidden="1">
      <c r="G83" s="880">
        <v>-137820.06000003684</v>
      </c>
      <c r="H83" s="880">
        <v>-8564.580000000395</v>
      </c>
    </row>
    <row r="84" spans="7:8" ht="11.25" hidden="1">
      <c r="G84" s="880">
        <v>-108171.42639094219</v>
      </c>
      <c r="H84" s="880">
        <v>-6722.115349871456</v>
      </c>
    </row>
  </sheetData>
  <sheetProtection/>
  <mergeCells count="29">
    <mergeCell ref="B23:C23"/>
    <mergeCell ref="B25:H25"/>
    <mergeCell ref="B7:H7"/>
    <mergeCell ref="H28:H30"/>
    <mergeCell ref="B61:E61"/>
    <mergeCell ref="B62:E62"/>
    <mergeCell ref="B33:C33"/>
    <mergeCell ref="B35:H35"/>
    <mergeCell ref="B55:D55"/>
    <mergeCell ref="B57:H57"/>
    <mergeCell ref="B59:E59"/>
    <mergeCell ref="B60:E60"/>
    <mergeCell ref="B63:E63"/>
    <mergeCell ref="B64:E64"/>
    <mergeCell ref="B65:E65"/>
    <mergeCell ref="B66:E66"/>
    <mergeCell ref="B68:E68"/>
    <mergeCell ref="B69:E69"/>
    <mergeCell ref="B70:E70"/>
    <mergeCell ref="B71:E71"/>
    <mergeCell ref="B72:E72"/>
    <mergeCell ref="B73:E73"/>
    <mergeCell ref="G73:H73"/>
    <mergeCell ref="B75:E75"/>
    <mergeCell ref="B79:E79"/>
    <mergeCell ref="G79:H79"/>
    <mergeCell ref="B76:E76"/>
    <mergeCell ref="B77:E77"/>
    <mergeCell ref="G77:H77"/>
  </mergeCells>
  <printOptions horizontalCentered="1"/>
  <pageMargins left="0" right="0" top="0.3937007874015748" bottom="0.3937007874015748" header="0" footer="0"/>
  <pageSetup firstPageNumber="11" useFirstPageNumber="1" horizontalDpi="600" verticalDpi="600" orientation="portrait" paperSize="9" scale="75" r:id="rId2"/>
  <headerFooter alignWithMargins="0">
    <oddFooter>&amp;CPágina N°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S180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4.7109375" style="1" customWidth="1"/>
    <col min="2" max="2" width="12.421875" style="1" customWidth="1"/>
    <col min="3" max="3" width="4.57421875" style="2" customWidth="1"/>
    <col min="4" max="4" width="24.57421875" style="0" bestFit="1" customWidth="1"/>
    <col min="5" max="5" width="13.7109375" style="0" bestFit="1" customWidth="1"/>
    <col min="6" max="6" width="15.00390625" style="0" customWidth="1"/>
    <col min="7" max="7" width="11.28125" style="0" customWidth="1"/>
    <col min="8" max="8" width="13.28125" style="0" customWidth="1"/>
    <col min="9" max="9" width="12.7109375" style="0" customWidth="1"/>
    <col min="11" max="11" width="12.7109375" style="0" customWidth="1"/>
    <col min="12" max="12" width="18.421875" style="0" hidden="1" customWidth="1"/>
    <col min="13" max="15" width="0" style="0" hidden="1" customWidth="1"/>
  </cols>
  <sheetData>
    <row r="1" spans="1:11" s="64" customFormat="1" ht="24" customHeight="1">
      <c r="A1" s="57" t="s">
        <v>222</v>
      </c>
      <c r="B1" s="33"/>
      <c r="C1" s="33"/>
      <c r="D1" s="33"/>
      <c r="E1" s="33"/>
      <c r="F1" s="33"/>
      <c r="G1" s="33"/>
      <c r="H1" s="33"/>
      <c r="I1" s="33"/>
      <c r="J1" s="33"/>
      <c r="K1" s="56" t="s">
        <v>212</v>
      </c>
    </row>
    <row r="2" spans="1:7" ht="18" customHeight="1">
      <c r="A2" s="37"/>
      <c r="B2"/>
      <c r="C2"/>
      <c r="F2" s="36" t="s">
        <v>320</v>
      </c>
      <c r="G2" s="1"/>
    </row>
    <row r="3" spans="1:7" ht="18" customHeight="1">
      <c r="A3" s="37"/>
      <c r="B3"/>
      <c r="C3"/>
      <c r="F3" s="36" t="s">
        <v>319</v>
      </c>
      <c r="G3" s="1"/>
    </row>
    <row r="4" spans="1:11" s="64" customFormat="1" ht="24" customHeight="1">
      <c r="A4" s="57" t="s">
        <v>210</v>
      </c>
      <c r="B4" s="33"/>
      <c r="C4" s="33"/>
      <c r="D4" s="33"/>
      <c r="E4" s="33"/>
      <c r="F4" s="33"/>
      <c r="G4" s="33"/>
      <c r="H4" s="33"/>
      <c r="I4" s="33"/>
      <c r="J4" s="33"/>
      <c r="K4" s="56" t="s">
        <v>209</v>
      </c>
    </row>
    <row r="5" spans="1:7" ht="12.75">
      <c r="A5" s="28"/>
      <c r="B5"/>
      <c r="C5"/>
      <c r="F5" s="246" t="s">
        <v>502</v>
      </c>
      <c r="G5" s="29"/>
    </row>
    <row r="7" spans="6:7" ht="13.5" thickBot="1">
      <c r="F7" s="163" t="s">
        <v>301</v>
      </c>
      <c r="G7" s="294">
        <v>6.521</v>
      </c>
    </row>
    <row r="8" spans="3:9" ht="19.5" customHeight="1">
      <c r="C8" s="1115"/>
      <c r="D8" s="1117" t="s">
        <v>22</v>
      </c>
      <c r="E8" s="1113" t="s">
        <v>298</v>
      </c>
      <c r="F8" s="1113" t="s">
        <v>302</v>
      </c>
      <c r="G8" s="534" t="s">
        <v>364</v>
      </c>
      <c r="H8" s="1119" t="s">
        <v>297</v>
      </c>
      <c r="I8" s="1111" t="s">
        <v>303</v>
      </c>
    </row>
    <row r="9" spans="3:9" ht="19.5" customHeight="1" thickBot="1">
      <c r="C9" s="1116"/>
      <c r="D9" s="1118"/>
      <c r="E9" s="1114"/>
      <c r="F9" s="1114"/>
      <c r="G9" s="535">
        <v>41639</v>
      </c>
      <c r="H9" s="1120"/>
      <c r="I9" s="1112"/>
    </row>
    <row r="10" spans="3:9" s="23" customFormat="1" ht="13.5" thickBot="1">
      <c r="C10" s="123"/>
      <c r="D10" s="149"/>
      <c r="E10" s="123"/>
      <c r="F10" s="185"/>
      <c r="G10" s="185"/>
      <c r="H10" s="185"/>
      <c r="I10" s="185"/>
    </row>
    <row r="11" spans="3:9" ht="13.5" thickBot="1">
      <c r="C11" s="152"/>
      <c r="D11" s="153"/>
      <c r="E11" s="154"/>
      <c r="F11" s="245"/>
      <c r="G11" s="245"/>
      <c r="H11" s="245"/>
      <c r="I11" s="186"/>
    </row>
    <row r="12" spans="3:9" ht="12.75">
      <c r="C12" s="151"/>
      <c r="D12" s="145" t="s">
        <v>246</v>
      </c>
      <c r="E12" s="265">
        <v>22002762.019999996</v>
      </c>
      <c r="F12" s="265">
        <v>22002762.019999996</v>
      </c>
      <c r="G12" s="265">
        <v>12812503.799999995</v>
      </c>
      <c r="H12" s="265">
        <v>12812503.799999995</v>
      </c>
      <c r="I12" s="266">
        <v>83550337.28999999</v>
      </c>
    </row>
    <row r="13" spans="3:9" ht="12.75">
      <c r="C13" s="229" t="s">
        <v>95</v>
      </c>
      <c r="D13" s="578" t="s">
        <v>1</v>
      </c>
      <c r="E13" s="267">
        <v>2500376.26</v>
      </c>
      <c r="F13" s="267">
        <v>2500376.26</v>
      </c>
      <c r="G13" s="267">
        <v>1382434.079999995</v>
      </c>
      <c r="H13" s="326">
        <v>1382434.079999995</v>
      </c>
      <c r="I13" s="322">
        <v>9014852.64</v>
      </c>
    </row>
    <row r="14" spans="3:9" ht="12.75">
      <c r="C14" s="231" t="s">
        <v>106</v>
      </c>
      <c r="D14" s="579" t="s">
        <v>36</v>
      </c>
      <c r="E14" s="268">
        <v>1359616.3</v>
      </c>
      <c r="F14" s="268">
        <v>1359616.3</v>
      </c>
      <c r="G14" s="268">
        <v>836686.9</v>
      </c>
      <c r="H14" s="327">
        <v>836686.9</v>
      </c>
      <c r="I14" s="323">
        <v>5456035.27</v>
      </c>
    </row>
    <row r="15" spans="3:9" ht="12.75">
      <c r="C15" s="231" t="s">
        <v>109</v>
      </c>
      <c r="D15" s="579" t="s">
        <v>37</v>
      </c>
      <c r="E15" s="268">
        <v>2303529.72</v>
      </c>
      <c r="F15" s="268">
        <v>2303529.72</v>
      </c>
      <c r="G15" s="268">
        <v>1316302.56</v>
      </c>
      <c r="H15" s="327">
        <v>1316302.56</v>
      </c>
      <c r="I15" s="323">
        <v>8583608.99</v>
      </c>
    </row>
    <row r="16" spans="3:9" ht="12.75">
      <c r="C16" s="231" t="s">
        <v>113</v>
      </c>
      <c r="D16" s="579" t="s">
        <v>19</v>
      </c>
      <c r="E16" s="268">
        <v>4936239.09</v>
      </c>
      <c r="F16" s="268">
        <v>4936239.09</v>
      </c>
      <c r="G16" s="268">
        <v>2820708</v>
      </c>
      <c r="H16" s="327">
        <v>2820708</v>
      </c>
      <c r="I16" s="323">
        <v>18393836.87</v>
      </c>
    </row>
    <row r="17" spans="3:9" ht="12.75">
      <c r="C17" s="231" t="s">
        <v>115</v>
      </c>
      <c r="D17" s="579" t="s">
        <v>15</v>
      </c>
      <c r="E17" s="268">
        <v>482356.92</v>
      </c>
      <c r="F17" s="268">
        <v>482356.92</v>
      </c>
      <c r="G17" s="268">
        <v>275632.68</v>
      </c>
      <c r="H17" s="327">
        <v>275632.68</v>
      </c>
      <c r="I17" s="323">
        <v>1797400.71</v>
      </c>
    </row>
    <row r="18" spans="3:9" ht="12.75">
      <c r="C18" s="231" t="s">
        <v>117</v>
      </c>
      <c r="D18" s="579" t="s">
        <v>14</v>
      </c>
      <c r="E18" s="268">
        <v>290740.92</v>
      </c>
      <c r="F18" s="268">
        <v>290740.92</v>
      </c>
      <c r="G18" s="268">
        <v>178917.6</v>
      </c>
      <c r="H18" s="327">
        <v>178917.6</v>
      </c>
      <c r="I18" s="323">
        <v>1166721.67</v>
      </c>
    </row>
    <row r="19" spans="3:9" ht="12.75">
      <c r="C19" s="231" t="s">
        <v>119</v>
      </c>
      <c r="D19" s="579" t="s">
        <v>13</v>
      </c>
      <c r="E19" s="268">
        <v>1161487.42</v>
      </c>
      <c r="F19" s="268">
        <v>1161487.42</v>
      </c>
      <c r="G19" s="268">
        <v>663707.04</v>
      </c>
      <c r="H19" s="327">
        <v>663707.04</v>
      </c>
      <c r="I19" s="323">
        <v>4328033.61</v>
      </c>
    </row>
    <row r="20" spans="3:9" ht="12.75">
      <c r="C20" s="231" t="s">
        <v>144</v>
      </c>
      <c r="D20" s="579" t="s">
        <v>3</v>
      </c>
      <c r="E20" s="268">
        <v>1083532.83</v>
      </c>
      <c r="F20" s="268">
        <v>1083532.83</v>
      </c>
      <c r="G20" s="268">
        <v>619161.63</v>
      </c>
      <c r="H20" s="327">
        <v>619161.63</v>
      </c>
      <c r="I20" s="323">
        <v>4037552.99</v>
      </c>
    </row>
    <row r="21" spans="3:9" ht="12.75">
      <c r="C21" s="231" t="s">
        <v>132</v>
      </c>
      <c r="D21" s="579" t="s">
        <v>12</v>
      </c>
      <c r="E21" s="268">
        <v>1732864.43</v>
      </c>
      <c r="F21" s="268">
        <v>1732864.43</v>
      </c>
      <c r="G21" s="268">
        <v>990208.19</v>
      </c>
      <c r="H21" s="327">
        <v>990208.19</v>
      </c>
      <c r="I21" s="323">
        <v>6457147.61</v>
      </c>
    </row>
    <row r="22" spans="3:9" ht="12.75">
      <c r="C22" s="231" t="s">
        <v>134</v>
      </c>
      <c r="D22" s="579" t="s">
        <v>4</v>
      </c>
      <c r="E22" s="268">
        <v>1299302.57</v>
      </c>
      <c r="F22" s="268">
        <v>1299302.57</v>
      </c>
      <c r="G22" s="268">
        <v>742458.72</v>
      </c>
      <c r="H22" s="327">
        <v>742458.72</v>
      </c>
      <c r="I22" s="323">
        <v>4841573.31</v>
      </c>
    </row>
    <row r="23" spans="3:9" ht="12.75">
      <c r="C23" s="231" t="s">
        <v>138</v>
      </c>
      <c r="D23" s="579" t="s">
        <v>10</v>
      </c>
      <c r="E23" s="268">
        <v>367530.83</v>
      </c>
      <c r="F23" s="268">
        <v>367530.83</v>
      </c>
      <c r="G23" s="268">
        <v>226172.64</v>
      </c>
      <c r="H23" s="327">
        <v>226172.64</v>
      </c>
      <c r="I23" s="323">
        <v>1474871.79</v>
      </c>
    </row>
    <row r="24" spans="3:9" ht="12.75">
      <c r="C24" s="232" t="s">
        <v>141</v>
      </c>
      <c r="D24" s="580" t="s">
        <v>11</v>
      </c>
      <c r="E24" s="269">
        <v>4485184.73</v>
      </c>
      <c r="F24" s="269">
        <v>4485184.73</v>
      </c>
      <c r="G24" s="269">
        <v>2760113.76</v>
      </c>
      <c r="H24" s="328">
        <v>2760113.76</v>
      </c>
      <c r="I24" s="324">
        <v>17998701.83</v>
      </c>
    </row>
    <row r="25" spans="3:9" ht="12.75">
      <c r="C25" s="146"/>
      <c r="D25" s="145" t="s">
        <v>248</v>
      </c>
      <c r="E25" s="270">
        <v>1082651.11</v>
      </c>
      <c r="F25" s="270">
        <v>1082651.11</v>
      </c>
      <c r="G25" s="270">
        <v>0</v>
      </c>
      <c r="H25" s="270">
        <v>0</v>
      </c>
      <c r="I25" s="271">
        <v>0</v>
      </c>
    </row>
    <row r="26" spans="3:12" ht="13.5" thickBot="1">
      <c r="C26" s="148" t="s">
        <v>130</v>
      </c>
      <c r="D26" s="581" t="s">
        <v>7</v>
      </c>
      <c r="E26" s="272">
        <v>1082651.11</v>
      </c>
      <c r="F26" s="272">
        <v>1082651.11</v>
      </c>
      <c r="G26" s="272">
        <v>0</v>
      </c>
      <c r="H26" s="326">
        <v>0</v>
      </c>
      <c r="I26" s="323">
        <v>0</v>
      </c>
      <c r="L26" s="714" t="s">
        <v>466</v>
      </c>
    </row>
    <row r="27" spans="3:9" ht="13.5" thickBot="1">
      <c r="C27" s="143" t="s">
        <v>244</v>
      </c>
      <c r="D27" s="144"/>
      <c r="E27" s="257">
        <v>23085413.129999995</v>
      </c>
      <c r="F27" s="257">
        <v>23085413.129999995</v>
      </c>
      <c r="G27" s="257">
        <v>12812503.799999995</v>
      </c>
      <c r="H27" s="257">
        <v>12812503.799999995</v>
      </c>
      <c r="I27" s="273">
        <v>83550337.28999999</v>
      </c>
    </row>
    <row r="28" spans="3:9" ht="13.5" thickBot="1">
      <c r="C28" s="1"/>
      <c r="D28" s="1"/>
      <c r="E28" s="274"/>
      <c r="F28" s="275"/>
      <c r="G28" s="274"/>
      <c r="H28" s="275"/>
      <c r="I28" s="275"/>
    </row>
    <row r="29" spans="3:9" ht="13.5" thickBot="1">
      <c r="C29" s="155"/>
      <c r="D29" s="156"/>
      <c r="E29" s="276"/>
      <c r="F29" s="276"/>
      <c r="G29" s="276"/>
      <c r="H29" s="276"/>
      <c r="I29" s="277"/>
    </row>
    <row r="30" spans="3:9" ht="12.75">
      <c r="C30" s="158" t="s">
        <v>101</v>
      </c>
      <c r="D30" s="157"/>
      <c r="E30" s="278">
        <v>6976222.4</v>
      </c>
      <c r="F30" s="278">
        <v>6976222.4</v>
      </c>
      <c r="G30" s="278">
        <v>3683618.16</v>
      </c>
      <c r="H30" s="279">
        <v>564885.47</v>
      </c>
      <c r="I30" s="278">
        <v>3683618.16</v>
      </c>
    </row>
    <row r="31" spans="3:12" ht="12.75">
      <c r="C31" s="147" t="s">
        <v>94</v>
      </c>
      <c r="D31" s="582" t="s">
        <v>1</v>
      </c>
      <c r="E31" s="272">
        <v>6976222.4</v>
      </c>
      <c r="F31" s="272">
        <v>6976222.4</v>
      </c>
      <c r="G31" s="272">
        <v>3683618.16</v>
      </c>
      <c r="H31" s="329">
        <v>564885.47</v>
      </c>
      <c r="I31" s="325">
        <v>3683618.16</v>
      </c>
      <c r="L31" s="714" t="s">
        <v>466</v>
      </c>
    </row>
    <row r="32" spans="3:18" s="150" customFormat="1" ht="12.75">
      <c r="C32" s="159"/>
      <c r="D32" s="160" t="s">
        <v>249</v>
      </c>
      <c r="E32" s="271">
        <v>70601385</v>
      </c>
      <c r="F32" s="271">
        <v>64843054.93000001</v>
      </c>
      <c r="G32" s="271">
        <v>9239487.710000003</v>
      </c>
      <c r="H32" s="270">
        <v>1416882.03</v>
      </c>
      <c r="I32" s="271">
        <v>9239487.710000003</v>
      </c>
      <c r="K32"/>
      <c r="P32"/>
      <c r="Q32"/>
      <c r="R32"/>
    </row>
    <row r="33" spans="3:13" ht="12.75">
      <c r="C33" s="229" t="s">
        <v>96</v>
      </c>
      <c r="D33" s="578" t="s">
        <v>1</v>
      </c>
      <c r="E33" s="267">
        <v>7000000</v>
      </c>
      <c r="F33" s="267">
        <v>6675235.05</v>
      </c>
      <c r="G33" s="267">
        <v>936857.1700000014</v>
      </c>
      <c r="H33" s="326">
        <v>143667.72</v>
      </c>
      <c r="I33" s="322">
        <v>936857.1700000014</v>
      </c>
      <c r="M33" s="25"/>
    </row>
    <row r="34" spans="3:13" ht="12.75">
      <c r="C34" s="231" t="s">
        <v>107</v>
      </c>
      <c r="D34" s="579" t="s">
        <v>36</v>
      </c>
      <c r="E34" s="268">
        <v>4000000</v>
      </c>
      <c r="F34" s="268">
        <v>3992411.69</v>
      </c>
      <c r="G34" s="268">
        <v>578753.389999999</v>
      </c>
      <c r="H34" s="327">
        <v>88752.25</v>
      </c>
      <c r="I34" s="323">
        <v>578753.389999999</v>
      </c>
      <c r="M34" s="25"/>
    </row>
    <row r="35" spans="3:13" ht="12.75">
      <c r="C35" s="231" t="s">
        <v>110</v>
      </c>
      <c r="D35" s="579" t="s">
        <v>37</v>
      </c>
      <c r="E35" s="268">
        <v>4000000</v>
      </c>
      <c r="F35" s="268">
        <v>1593894.71</v>
      </c>
      <c r="G35" s="268">
        <v>222219.78</v>
      </c>
      <c r="H35" s="327">
        <v>34077.56</v>
      </c>
      <c r="I35" s="323">
        <v>222219.78</v>
      </c>
      <c r="M35" s="25"/>
    </row>
    <row r="36" spans="3:13" ht="12.75">
      <c r="C36" s="231" t="s">
        <v>114</v>
      </c>
      <c r="D36" s="579" t="s">
        <v>19</v>
      </c>
      <c r="E36" s="268">
        <v>8000000</v>
      </c>
      <c r="F36" s="268">
        <v>7932966.35</v>
      </c>
      <c r="G36" s="268">
        <v>1107854.59</v>
      </c>
      <c r="H36" s="327">
        <v>169890.29</v>
      </c>
      <c r="I36" s="323">
        <v>1107854.59</v>
      </c>
      <c r="M36" s="25"/>
    </row>
    <row r="37" spans="3:13" ht="12.75">
      <c r="C37" s="231" t="s">
        <v>116</v>
      </c>
      <c r="D37" s="579" t="s">
        <v>15</v>
      </c>
      <c r="E37" s="268">
        <v>2000000</v>
      </c>
      <c r="F37" s="268">
        <v>1021027.61</v>
      </c>
      <c r="G37" s="268">
        <v>142351.02</v>
      </c>
      <c r="H37" s="327">
        <v>21829.63</v>
      </c>
      <c r="I37" s="323">
        <v>142351.02</v>
      </c>
      <c r="M37" s="25"/>
    </row>
    <row r="38" spans="3:13" ht="12.75">
      <c r="C38" s="231" t="s">
        <v>118</v>
      </c>
      <c r="D38" s="579" t="s">
        <v>14</v>
      </c>
      <c r="E38" s="268">
        <v>1528385</v>
      </c>
      <c r="F38" s="268">
        <v>1161739.8</v>
      </c>
      <c r="G38" s="268">
        <v>161969.01</v>
      </c>
      <c r="H38" s="327">
        <v>24838.06</v>
      </c>
      <c r="I38" s="323">
        <v>161969.01</v>
      </c>
      <c r="M38" s="25"/>
    </row>
    <row r="39" spans="3:13" ht="12.75">
      <c r="C39" s="231" t="s">
        <v>120</v>
      </c>
      <c r="D39" s="579" t="s">
        <v>13</v>
      </c>
      <c r="E39" s="268">
        <v>6000000</v>
      </c>
      <c r="F39" s="268">
        <v>5964737.43</v>
      </c>
      <c r="G39" s="268">
        <v>844796.48</v>
      </c>
      <c r="H39" s="327">
        <v>129550.14</v>
      </c>
      <c r="I39" s="323">
        <v>844796.48</v>
      </c>
      <c r="M39" s="25"/>
    </row>
    <row r="40" spans="3:13" ht="12.75">
      <c r="C40" s="231" t="s">
        <v>122</v>
      </c>
      <c r="D40" s="579" t="s">
        <v>9</v>
      </c>
      <c r="E40" s="268">
        <v>2000000</v>
      </c>
      <c r="F40" s="268">
        <v>2000000</v>
      </c>
      <c r="G40" s="268">
        <v>278838.73</v>
      </c>
      <c r="H40" s="327">
        <v>42760.12</v>
      </c>
      <c r="I40" s="323">
        <v>278838.73</v>
      </c>
      <c r="M40" s="25"/>
    </row>
    <row r="41" spans="3:13" ht="12.75">
      <c r="C41" s="231" t="s">
        <v>124</v>
      </c>
      <c r="D41" s="579" t="s">
        <v>8</v>
      </c>
      <c r="E41" s="268">
        <v>6000000</v>
      </c>
      <c r="F41" s="268">
        <v>6000000</v>
      </c>
      <c r="G41" s="268">
        <v>836516.1600000025</v>
      </c>
      <c r="H41" s="327">
        <v>128280.35</v>
      </c>
      <c r="I41" s="323">
        <v>836516.1600000025</v>
      </c>
      <c r="M41" s="25"/>
    </row>
    <row r="42" spans="3:13" ht="12.75">
      <c r="C42" s="231" t="s">
        <v>145</v>
      </c>
      <c r="D42" s="579" t="s">
        <v>3</v>
      </c>
      <c r="E42" s="268">
        <v>6600000</v>
      </c>
      <c r="F42" s="268">
        <v>6600000</v>
      </c>
      <c r="G42" s="268">
        <v>923594.3200000013</v>
      </c>
      <c r="H42" s="327">
        <v>141633.85</v>
      </c>
      <c r="I42" s="323">
        <v>923594.3200000013</v>
      </c>
      <c r="M42" s="25"/>
    </row>
    <row r="43" spans="3:13" ht="12.75">
      <c r="C43" s="231" t="s">
        <v>126</v>
      </c>
      <c r="D43" s="579" t="s">
        <v>5</v>
      </c>
      <c r="E43" s="268">
        <v>4798000</v>
      </c>
      <c r="F43" s="268">
        <v>4739105.13</v>
      </c>
      <c r="G43" s="268">
        <v>678502.7799999984</v>
      </c>
      <c r="H43" s="327">
        <v>104048.89</v>
      </c>
      <c r="I43" s="323">
        <v>678502.7799999984</v>
      </c>
      <c r="M43" s="25"/>
    </row>
    <row r="44" spans="3:13" ht="12.75">
      <c r="C44" s="231" t="s">
        <v>129</v>
      </c>
      <c r="D44" s="579" t="s">
        <v>7</v>
      </c>
      <c r="E44" s="268">
        <v>2500000</v>
      </c>
      <c r="F44" s="268">
        <v>2415835.74</v>
      </c>
      <c r="G44" s="268">
        <v>350944.2699999991</v>
      </c>
      <c r="H44" s="327">
        <v>53817.55</v>
      </c>
      <c r="I44" s="323">
        <v>350944.2699999991</v>
      </c>
      <c r="M44" s="25"/>
    </row>
    <row r="45" spans="3:13" ht="12.75">
      <c r="C45" s="231" t="s">
        <v>300</v>
      </c>
      <c r="D45" s="579" t="s">
        <v>12</v>
      </c>
      <c r="E45" s="268">
        <v>4500000</v>
      </c>
      <c r="F45" s="268">
        <v>4454428.12</v>
      </c>
      <c r="G45" s="268">
        <v>655589.4599999989</v>
      </c>
      <c r="H45" s="327">
        <v>100535.11</v>
      </c>
      <c r="I45" s="323">
        <v>655589.4599999989</v>
      </c>
      <c r="M45" s="25"/>
    </row>
    <row r="46" spans="3:13" ht="12.75">
      <c r="C46" s="231" t="s">
        <v>135</v>
      </c>
      <c r="D46" s="579" t="s">
        <v>4</v>
      </c>
      <c r="E46" s="268">
        <v>3075000</v>
      </c>
      <c r="F46" s="268">
        <v>3075000</v>
      </c>
      <c r="G46" s="268">
        <v>428714.5399999991</v>
      </c>
      <c r="H46" s="327">
        <v>65743.68</v>
      </c>
      <c r="I46" s="323">
        <v>428714.5399999991</v>
      </c>
      <c r="M46" s="25"/>
    </row>
    <row r="47" spans="3:13" ht="12.75">
      <c r="C47" s="231" t="s">
        <v>139</v>
      </c>
      <c r="D47" s="579" t="s">
        <v>10</v>
      </c>
      <c r="E47" s="268">
        <v>2500000</v>
      </c>
      <c r="F47" s="268">
        <v>2477572.07</v>
      </c>
      <c r="G47" s="268">
        <v>418300.39</v>
      </c>
      <c r="H47" s="327">
        <v>64146.66</v>
      </c>
      <c r="I47" s="323">
        <v>418300.39</v>
      </c>
      <c r="M47" s="25"/>
    </row>
    <row r="48" spans="3:13" ht="12.75">
      <c r="C48" s="231" t="s">
        <v>142</v>
      </c>
      <c r="D48" s="579" t="s">
        <v>11</v>
      </c>
      <c r="E48" s="268">
        <v>5000000</v>
      </c>
      <c r="F48" s="268">
        <v>3678760.59</v>
      </c>
      <c r="G48" s="268">
        <v>516581.48</v>
      </c>
      <c r="H48" s="327">
        <v>79218.14</v>
      </c>
      <c r="I48" s="323">
        <v>516581.48</v>
      </c>
      <c r="M48" s="25"/>
    </row>
    <row r="49" spans="3:13" ht="12.75">
      <c r="C49" s="232" t="s">
        <v>143</v>
      </c>
      <c r="D49" s="233" t="s">
        <v>6</v>
      </c>
      <c r="E49" s="269">
        <v>1100000</v>
      </c>
      <c r="F49" s="269">
        <v>1060340.64</v>
      </c>
      <c r="G49" s="268">
        <v>157104.14</v>
      </c>
      <c r="H49" s="327">
        <v>24092.03</v>
      </c>
      <c r="I49" s="324">
        <v>157104.14</v>
      </c>
      <c r="M49" s="25"/>
    </row>
    <row r="50" spans="3:18" s="150" customFormat="1" ht="12.75">
      <c r="C50" s="159"/>
      <c r="D50" s="160" t="s">
        <v>98</v>
      </c>
      <c r="E50" s="271">
        <v>20873530</v>
      </c>
      <c r="F50" s="271">
        <v>20873530</v>
      </c>
      <c r="G50" s="271">
        <v>10245754.158259192</v>
      </c>
      <c r="H50" s="270">
        <v>1571193.7</v>
      </c>
      <c r="I50" s="271">
        <v>10245754.158259192</v>
      </c>
      <c r="K50"/>
      <c r="L50"/>
      <c r="M50" s="577"/>
      <c r="P50"/>
      <c r="Q50"/>
      <c r="R50"/>
    </row>
    <row r="51" spans="3:14" ht="12.75">
      <c r="C51" s="229" t="s">
        <v>108</v>
      </c>
      <c r="D51" s="578" t="s">
        <v>37</v>
      </c>
      <c r="E51" s="267">
        <v>12741050</v>
      </c>
      <c r="F51" s="267">
        <v>12741050</v>
      </c>
      <c r="G51" s="267">
        <v>0</v>
      </c>
      <c r="H51" s="326">
        <v>0</v>
      </c>
      <c r="I51" s="322">
        <v>0</v>
      </c>
      <c r="M51" s="25"/>
      <c r="N51" s="25"/>
    </row>
    <row r="52" spans="3:13" ht="12.75">
      <c r="C52" s="231" t="s">
        <v>123</v>
      </c>
      <c r="D52" s="579" t="s">
        <v>8</v>
      </c>
      <c r="E52" s="268">
        <v>7656670</v>
      </c>
      <c r="F52" s="268">
        <v>7656670</v>
      </c>
      <c r="G52" s="268">
        <v>9646301.963609064</v>
      </c>
      <c r="H52" s="327">
        <v>1479267.28</v>
      </c>
      <c r="I52" s="323">
        <v>9646301.963609064</v>
      </c>
      <c r="M52" s="25"/>
    </row>
    <row r="53" spans="3:9" ht="12.75">
      <c r="C53" s="232" t="s">
        <v>140</v>
      </c>
      <c r="D53" s="580" t="s">
        <v>11</v>
      </c>
      <c r="E53" s="269">
        <v>475810</v>
      </c>
      <c r="F53" s="269">
        <v>475810</v>
      </c>
      <c r="G53" s="269">
        <v>599452.1946501288</v>
      </c>
      <c r="H53" s="327">
        <v>91926.42</v>
      </c>
      <c r="I53" s="324">
        <v>599452.1946501288</v>
      </c>
    </row>
    <row r="54" spans="3:9" ht="12.75">
      <c r="C54" s="159"/>
      <c r="D54" s="160" t="s">
        <v>254</v>
      </c>
      <c r="E54" s="271">
        <v>19630234.2</v>
      </c>
      <c r="F54" s="271">
        <v>19630234.38</v>
      </c>
      <c r="G54" s="271">
        <v>11491667.259999996</v>
      </c>
      <c r="H54" s="270">
        <v>1762255.37</v>
      </c>
      <c r="I54" s="271">
        <v>11491667.259999996</v>
      </c>
    </row>
    <row r="55" spans="3:9" ht="12.75">
      <c r="C55" s="229" t="s">
        <v>112</v>
      </c>
      <c r="D55" s="578" t="s">
        <v>19</v>
      </c>
      <c r="E55" s="267">
        <v>4053274.8</v>
      </c>
      <c r="F55" s="267">
        <v>4053274.8</v>
      </c>
      <c r="G55" s="267">
        <v>-2.9103830456733704E-10</v>
      </c>
      <c r="H55" s="326">
        <v>0</v>
      </c>
      <c r="I55" s="322">
        <v>-2.9103830456733704E-10</v>
      </c>
    </row>
    <row r="56" spans="3:9" ht="12.75">
      <c r="C56" s="231" t="s">
        <v>137</v>
      </c>
      <c r="D56" s="579" t="s">
        <v>10</v>
      </c>
      <c r="E56" s="268">
        <v>639244.4</v>
      </c>
      <c r="F56" s="268">
        <v>639244.4</v>
      </c>
      <c r="G56" s="268">
        <v>3.219611244276166E-10</v>
      </c>
      <c r="H56" s="327">
        <v>0</v>
      </c>
      <c r="I56" s="323">
        <v>3.219611244276166E-10</v>
      </c>
    </row>
    <row r="57" spans="3:9" ht="12.75">
      <c r="C57" s="231" t="s">
        <v>437</v>
      </c>
      <c r="D57" s="861" t="s">
        <v>37</v>
      </c>
      <c r="E57" s="268">
        <v>14937715</v>
      </c>
      <c r="F57" s="268">
        <v>14937715.18</v>
      </c>
      <c r="G57" s="268">
        <v>11491667.259999996</v>
      </c>
      <c r="H57" s="327">
        <v>1762255.37</v>
      </c>
      <c r="I57" s="323">
        <v>11491667.259999996</v>
      </c>
    </row>
    <row r="58" spans="3:9" ht="12.75" hidden="1">
      <c r="C58" s="231"/>
      <c r="D58" s="553" t="s">
        <v>8</v>
      </c>
      <c r="E58" s="268"/>
      <c r="F58" s="268"/>
      <c r="G58" s="268"/>
      <c r="H58" s="327"/>
      <c r="I58" s="323"/>
    </row>
    <row r="59" spans="3:9" ht="12.75" hidden="1">
      <c r="C59" s="232"/>
      <c r="D59" s="554" t="s">
        <v>11</v>
      </c>
      <c r="E59" s="269"/>
      <c r="F59" s="269"/>
      <c r="G59" s="269"/>
      <c r="H59" s="328"/>
      <c r="I59" s="324"/>
    </row>
    <row r="60" spans="2:10" ht="12.75">
      <c r="B60" s="150"/>
      <c r="C60" s="159"/>
      <c r="D60" s="160" t="s">
        <v>348</v>
      </c>
      <c r="E60" s="271">
        <v>49255000</v>
      </c>
      <c r="F60" s="271">
        <v>49255000</v>
      </c>
      <c r="G60" s="271">
        <v>18761619.610000003</v>
      </c>
      <c r="H60" s="270">
        <v>2877107.74</v>
      </c>
      <c r="I60" s="271">
        <v>18761619.610000003</v>
      </c>
      <c r="J60" s="150"/>
    </row>
    <row r="61" spans="2:10" ht="12.75" hidden="1">
      <c r="B61" s="150"/>
      <c r="C61" s="229"/>
      <c r="D61" s="230" t="s">
        <v>337</v>
      </c>
      <c r="E61" s="267"/>
      <c r="F61" s="267"/>
      <c r="G61" s="267"/>
      <c r="H61" s="326"/>
      <c r="I61" s="322"/>
      <c r="J61" s="150"/>
    </row>
    <row r="62" spans="3:18" s="150" customFormat="1" ht="12.75">
      <c r="C62" s="231" t="s">
        <v>111</v>
      </c>
      <c r="D62" s="579" t="s">
        <v>37</v>
      </c>
      <c r="E62" s="268">
        <v>7000000</v>
      </c>
      <c r="F62" s="268">
        <v>7000000</v>
      </c>
      <c r="G62" s="268"/>
      <c r="H62" s="327">
        <v>0</v>
      </c>
      <c r="I62" s="323">
        <v>0</v>
      </c>
      <c r="K62"/>
      <c r="P62"/>
      <c r="Q62"/>
      <c r="R62"/>
    </row>
    <row r="63" spans="3:18" s="150" customFormat="1" ht="12.75">
      <c r="C63" s="231" t="s">
        <v>418</v>
      </c>
      <c r="D63" s="579" t="s">
        <v>19</v>
      </c>
      <c r="E63" s="268">
        <v>8000000</v>
      </c>
      <c r="F63" s="268">
        <v>8000000</v>
      </c>
      <c r="G63" s="268">
        <v>6256775.500000001</v>
      </c>
      <c r="H63" s="327">
        <v>959480.98</v>
      </c>
      <c r="I63" s="323">
        <v>6256775.500000001</v>
      </c>
      <c r="K63"/>
      <c r="P63"/>
      <c r="Q63"/>
      <c r="R63"/>
    </row>
    <row r="64" spans="3:12" ht="12.75">
      <c r="C64" s="231" t="s">
        <v>310</v>
      </c>
      <c r="D64" s="579" t="s">
        <v>3</v>
      </c>
      <c r="E64" s="268">
        <v>8000000</v>
      </c>
      <c r="F64" s="268">
        <v>8000000</v>
      </c>
      <c r="G64" s="268"/>
      <c r="H64" s="327">
        <v>0</v>
      </c>
      <c r="I64" s="323">
        <v>0</v>
      </c>
      <c r="L64" s="714" t="s">
        <v>476</v>
      </c>
    </row>
    <row r="65" spans="3:12" ht="12.75">
      <c r="C65" s="231" t="s">
        <v>333</v>
      </c>
      <c r="D65" s="579" t="s">
        <v>93</v>
      </c>
      <c r="E65" s="268">
        <v>2000000</v>
      </c>
      <c r="F65" s="268">
        <v>2000000</v>
      </c>
      <c r="G65" s="268">
        <v>76585.84999999969</v>
      </c>
      <c r="H65" s="327">
        <v>11744.49</v>
      </c>
      <c r="I65" s="323">
        <v>76585.84999999969</v>
      </c>
      <c r="L65" s="714" t="s">
        <v>476</v>
      </c>
    </row>
    <row r="66" spans="3:12" ht="12.75">
      <c r="C66" s="574" t="s">
        <v>413</v>
      </c>
      <c r="D66" s="579" t="s">
        <v>12</v>
      </c>
      <c r="E66" s="268">
        <v>11500000</v>
      </c>
      <c r="F66" s="268">
        <v>11500000</v>
      </c>
      <c r="G66" s="268">
        <v>8313681.370000002</v>
      </c>
      <c r="H66" s="327">
        <v>1274908.97</v>
      </c>
      <c r="I66" s="323">
        <v>8313681.370000002</v>
      </c>
      <c r="L66" s="714" t="s">
        <v>476</v>
      </c>
    </row>
    <row r="67" spans="3:12" ht="12.75">
      <c r="C67" s="231" t="s">
        <v>136</v>
      </c>
      <c r="D67" s="579" t="s">
        <v>4</v>
      </c>
      <c r="E67" s="268">
        <v>3200000</v>
      </c>
      <c r="F67" s="268">
        <v>3200000</v>
      </c>
      <c r="G67" s="268"/>
      <c r="H67" s="327">
        <v>0</v>
      </c>
      <c r="I67" s="323">
        <v>0</v>
      </c>
      <c r="L67" s="714" t="s">
        <v>476</v>
      </c>
    </row>
    <row r="68" spans="3:12" ht="12.75">
      <c r="C68" s="231" t="s">
        <v>335</v>
      </c>
      <c r="D68" s="583" t="s">
        <v>4</v>
      </c>
      <c r="E68" s="268">
        <v>4500000</v>
      </c>
      <c r="F68" s="268">
        <v>4500000</v>
      </c>
      <c r="G68" s="268">
        <v>1192969.17</v>
      </c>
      <c r="H68" s="327">
        <v>182942.67</v>
      </c>
      <c r="I68" s="323">
        <v>1192969.17</v>
      </c>
      <c r="L68" s="714" t="s">
        <v>476</v>
      </c>
    </row>
    <row r="69" spans="3:12" ht="12.75">
      <c r="C69" s="232" t="s">
        <v>336</v>
      </c>
      <c r="D69" s="584" t="s">
        <v>10</v>
      </c>
      <c r="E69" s="269">
        <v>5055000</v>
      </c>
      <c r="F69" s="269">
        <v>5055000</v>
      </c>
      <c r="G69" s="269">
        <v>2921607.72</v>
      </c>
      <c r="H69" s="327">
        <v>448030.63</v>
      </c>
      <c r="I69" s="324">
        <v>2921607.72</v>
      </c>
      <c r="L69" s="714" t="s">
        <v>476</v>
      </c>
    </row>
    <row r="70" spans="3:12" ht="12.75">
      <c r="C70" s="159"/>
      <c r="D70" s="160" t="s">
        <v>487</v>
      </c>
      <c r="E70" s="271">
        <v>3739000</v>
      </c>
      <c r="F70" s="271">
        <v>3739000</v>
      </c>
      <c r="G70" s="271">
        <v>3676682.94</v>
      </c>
      <c r="H70" s="270">
        <v>563821.95</v>
      </c>
      <c r="I70" s="271">
        <v>3676682.94</v>
      </c>
      <c r="L70" s="714" t="s">
        <v>476</v>
      </c>
    </row>
    <row r="71" spans="3:12" ht="12.75" hidden="1">
      <c r="C71" s="229"/>
      <c r="D71" s="237" t="s">
        <v>1</v>
      </c>
      <c r="E71" s="267"/>
      <c r="F71" s="267"/>
      <c r="G71" s="267"/>
      <c r="H71" s="326">
        <v>0</v>
      </c>
      <c r="I71" s="322">
        <v>0</v>
      </c>
      <c r="L71" s="714" t="s">
        <v>476</v>
      </c>
    </row>
    <row r="72" spans="3:18" s="150" customFormat="1" ht="12.75" hidden="1">
      <c r="C72" s="231"/>
      <c r="D72" s="238" t="s">
        <v>15</v>
      </c>
      <c r="E72" s="268"/>
      <c r="F72" s="268"/>
      <c r="G72" s="268"/>
      <c r="H72" s="327">
        <v>0</v>
      </c>
      <c r="I72" s="323">
        <v>0</v>
      </c>
      <c r="K72"/>
      <c r="P72"/>
      <c r="Q72"/>
      <c r="R72"/>
    </row>
    <row r="73" spans="3:9" ht="12.75" customHeight="1" hidden="1">
      <c r="C73" s="886"/>
      <c r="D73" s="887" t="s">
        <v>13</v>
      </c>
      <c r="E73" s="888"/>
      <c r="F73" s="888"/>
      <c r="G73" s="888"/>
      <c r="H73" s="889">
        <v>0</v>
      </c>
      <c r="I73" s="890">
        <v>0</v>
      </c>
    </row>
    <row r="74" spans="3:9" ht="12.75" customHeight="1">
      <c r="C74" s="231" t="s">
        <v>492</v>
      </c>
      <c r="D74" s="7" t="s">
        <v>3</v>
      </c>
      <c r="E74" s="960">
        <v>3739000</v>
      </c>
      <c r="F74" s="960">
        <v>3739000</v>
      </c>
      <c r="G74" s="960">
        <v>3676682.94</v>
      </c>
      <c r="H74" s="961">
        <v>563821.95</v>
      </c>
      <c r="I74" s="962">
        <v>3676682.94</v>
      </c>
    </row>
    <row r="75" spans="3:9" ht="12.75" customHeight="1" hidden="1">
      <c r="C75" s="882"/>
      <c r="D75" s="683" t="s">
        <v>7</v>
      </c>
      <c r="E75" s="883"/>
      <c r="F75" s="883"/>
      <c r="G75" s="883"/>
      <c r="H75" s="884">
        <v>0</v>
      </c>
      <c r="I75" s="885">
        <v>0</v>
      </c>
    </row>
    <row r="76" spans="3:9" ht="12.75" hidden="1">
      <c r="C76" s="232"/>
      <c r="D76" s="554" t="s">
        <v>4</v>
      </c>
      <c r="E76" s="269"/>
      <c r="F76" s="269"/>
      <c r="G76" s="269"/>
      <c r="H76" s="327">
        <v>0</v>
      </c>
      <c r="I76" s="323">
        <v>0</v>
      </c>
    </row>
    <row r="77" spans="3:9" ht="12.75" customHeight="1">
      <c r="C77" s="159"/>
      <c r="D77" s="141" t="s">
        <v>314</v>
      </c>
      <c r="E77" s="271">
        <v>37089199.08</v>
      </c>
      <c r="F77" s="271">
        <v>37089199.08</v>
      </c>
      <c r="G77" s="271">
        <v>29091949.630000003</v>
      </c>
      <c r="H77" s="270">
        <v>4461271.22</v>
      </c>
      <c r="I77" s="271">
        <v>29091949.630000003</v>
      </c>
    </row>
    <row r="78" spans="3:9" ht="12.75" customHeight="1">
      <c r="C78" s="229" t="s">
        <v>331</v>
      </c>
      <c r="D78" s="440" t="s">
        <v>344</v>
      </c>
      <c r="E78" s="267">
        <v>16000000</v>
      </c>
      <c r="F78" s="267">
        <v>16000000</v>
      </c>
      <c r="G78" s="268">
        <v>12016500</v>
      </c>
      <c r="H78" s="326">
        <v>1842738.84</v>
      </c>
      <c r="I78" s="322">
        <v>12016500</v>
      </c>
    </row>
    <row r="79" spans="3:18" s="150" customFormat="1" ht="12.75">
      <c r="C79" s="231" t="s">
        <v>311</v>
      </c>
      <c r="D79" s="409" t="s">
        <v>346</v>
      </c>
      <c r="E79" s="268">
        <v>2200000</v>
      </c>
      <c r="F79" s="268">
        <v>2200000</v>
      </c>
      <c r="G79" s="268">
        <v>1038940.26</v>
      </c>
      <c r="H79" s="327">
        <v>159322.23</v>
      </c>
      <c r="I79" s="323">
        <v>1038940.26</v>
      </c>
      <c r="K79"/>
      <c r="P79"/>
      <c r="Q79"/>
      <c r="R79"/>
    </row>
    <row r="80" spans="3:18" s="150" customFormat="1" ht="12.75">
      <c r="C80" s="231" t="s">
        <v>125</v>
      </c>
      <c r="D80" s="409" t="s">
        <v>343</v>
      </c>
      <c r="E80" s="268">
        <v>5208879.08</v>
      </c>
      <c r="F80" s="268">
        <v>5208879.08</v>
      </c>
      <c r="G80" s="268">
        <v>3262014.96</v>
      </c>
      <c r="H80" s="889">
        <v>500232.32</v>
      </c>
      <c r="I80" s="323">
        <v>3262014.96</v>
      </c>
      <c r="K80"/>
      <c r="L80" s="714" t="s">
        <v>477</v>
      </c>
      <c r="P80"/>
      <c r="Q80"/>
      <c r="R80"/>
    </row>
    <row r="81" spans="3:12" ht="12.75">
      <c r="C81" s="231" t="s">
        <v>480</v>
      </c>
      <c r="D81" s="409" t="s">
        <v>482</v>
      </c>
      <c r="E81" s="268">
        <v>10000000</v>
      </c>
      <c r="F81" s="268">
        <v>10000000</v>
      </c>
      <c r="G81" s="268">
        <v>10000000</v>
      </c>
      <c r="H81" s="889">
        <v>1533507.13</v>
      </c>
      <c r="I81" s="323">
        <v>10000000</v>
      </c>
      <c r="L81" s="714" t="s">
        <v>476</v>
      </c>
    </row>
    <row r="82" spans="3:12" ht="12.75">
      <c r="C82" s="231" t="s">
        <v>515</v>
      </c>
      <c r="D82" s="409" t="s">
        <v>355</v>
      </c>
      <c r="E82" s="268">
        <v>2500000</v>
      </c>
      <c r="F82" s="268">
        <v>2500000</v>
      </c>
      <c r="G82" s="268">
        <v>1948270.41</v>
      </c>
      <c r="H82" s="889">
        <v>298768.66</v>
      </c>
      <c r="I82" s="323">
        <v>1948270.41</v>
      </c>
      <c r="L82" s="714" t="s">
        <v>476</v>
      </c>
    </row>
    <row r="83" spans="3:12" ht="13.5" thickBot="1">
      <c r="C83" s="964" t="s">
        <v>324</v>
      </c>
      <c r="D83" s="980" t="s">
        <v>342</v>
      </c>
      <c r="E83" s="965">
        <v>1180320</v>
      </c>
      <c r="F83" s="965">
        <v>1180320</v>
      </c>
      <c r="G83" s="965">
        <v>826224</v>
      </c>
      <c r="H83" s="889">
        <v>126702.04</v>
      </c>
      <c r="I83" s="966">
        <v>826224</v>
      </c>
      <c r="L83" s="714" t="s">
        <v>476</v>
      </c>
    </row>
    <row r="84" spans="3:19" ht="13.5" thickBot="1">
      <c r="C84" s="161" t="s">
        <v>245</v>
      </c>
      <c r="D84" s="161"/>
      <c r="E84" s="273">
        <v>208164570.86</v>
      </c>
      <c r="F84" s="273">
        <v>202406240.79000002</v>
      </c>
      <c r="G84" s="273">
        <v>86190779.46825919</v>
      </c>
      <c r="H84" s="257">
        <v>13217417.48</v>
      </c>
      <c r="I84" s="273">
        <v>86190779.46825919</v>
      </c>
      <c r="L84" s="25">
        <v>0</v>
      </c>
      <c r="M84" s="25">
        <v>0</v>
      </c>
      <c r="N84" s="25">
        <v>0</v>
      </c>
      <c r="O84" s="25">
        <v>0</v>
      </c>
      <c r="S84" s="25"/>
    </row>
    <row r="85" spans="3:9" s="150" customFormat="1" ht="15" customHeight="1" thickBot="1">
      <c r="C85" s="2"/>
      <c r="D85" s="2"/>
      <c r="E85" s="234"/>
      <c r="F85" s="25"/>
      <c r="G85" s="234"/>
      <c r="H85" s="25"/>
      <c r="I85"/>
    </row>
    <row r="86" spans="3:9" ht="13.5" thickBot="1">
      <c r="C86" s="1108" t="s">
        <v>299</v>
      </c>
      <c r="D86" s="1109"/>
      <c r="E86" s="1109"/>
      <c r="F86" s="1109"/>
      <c r="G86" s="1110"/>
      <c r="H86" s="257">
        <v>26029921.279999994</v>
      </c>
      <c r="I86" s="273">
        <v>169741116.75825918</v>
      </c>
    </row>
    <row r="88" spans="3:9" ht="12.75">
      <c r="C88" s="1"/>
      <c r="F88" s="25"/>
      <c r="H88" s="25"/>
      <c r="I88" s="25"/>
    </row>
    <row r="89" spans="3:6" ht="12.75">
      <c r="C89" s="1"/>
      <c r="F89" s="25"/>
    </row>
    <row r="90" spans="3:6" ht="12.75">
      <c r="C90" s="1"/>
      <c r="F90" s="25"/>
    </row>
    <row r="91" spans="3:6" ht="12.75">
      <c r="C91" s="1"/>
      <c r="F91" s="25"/>
    </row>
    <row r="92" spans="3:6" ht="12.75">
      <c r="C92" s="1"/>
      <c r="F92" s="25"/>
    </row>
    <row r="93" spans="3:6" ht="12.75">
      <c r="C93" s="1"/>
      <c r="F93" s="25"/>
    </row>
    <row r="94" spans="3:6" ht="12.75">
      <c r="C94" s="1"/>
      <c r="F94" s="25"/>
    </row>
    <row r="95" spans="3:6" ht="12.75">
      <c r="C95" s="1"/>
      <c r="F95" s="25"/>
    </row>
    <row r="96" ht="12.75">
      <c r="F96" s="25"/>
    </row>
    <row r="97" ht="12.75">
      <c r="F97" s="25"/>
    </row>
    <row r="98" ht="12.75">
      <c r="F98" s="25"/>
    </row>
    <row r="99" ht="12.75">
      <c r="F99" s="25"/>
    </row>
    <row r="100" ht="12.75">
      <c r="F100" s="25"/>
    </row>
    <row r="101" ht="12.75">
      <c r="F101" s="25"/>
    </row>
    <row r="102" ht="12.75">
      <c r="F102" s="25"/>
    </row>
    <row r="103" ht="12.75">
      <c r="F103" s="25"/>
    </row>
    <row r="104" ht="12.75">
      <c r="F104" s="25"/>
    </row>
    <row r="105" ht="12.75">
      <c r="F105" s="25"/>
    </row>
    <row r="106" ht="12.75">
      <c r="F106" s="25"/>
    </row>
    <row r="107" ht="12.75">
      <c r="F107" s="25"/>
    </row>
    <row r="108" ht="12.75">
      <c r="F108" s="25"/>
    </row>
    <row r="109" ht="12.75">
      <c r="F109" s="25"/>
    </row>
    <row r="110" ht="12.75">
      <c r="F110" s="25"/>
    </row>
    <row r="111" ht="12.75">
      <c r="F111" s="25"/>
    </row>
    <row r="112" ht="12.75">
      <c r="F112" s="25"/>
    </row>
    <row r="113" ht="12.75">
      <c r="F113" s="25"/>
    </row>
    <row r="114" ht="12.75">
      <c r="F114" s="25"/>
    </row>
    <row r="115" ht="12.75">
      <c r="F115" s="25"/>
    </row>
    <row r="116" ht="12.75">
      <c r="F116" s="25"/>
    </row>
    <row r="117" ht="12.75">
      <c r="F117" s="25"/>
    </row>
    <row r="118" ht="12.75">
      <c r="F118" s="25"/>
    </row>
    <row r="119" ht="12.75">
      <c r="F119" s="25"/>
    </row>
    <row r="120" ht="12.75">
      <c r="F120" s="25"/>
    </row>
    <row r="121" ht="12.75">
      <c r="F121" s="25"/>
    </row>
    <row r="122" ht="12.75">
      <c r="F122" s="25"/>
    </row>
    <row r="123" ht="12.75">
      <c r="F123" s="25"/>
    </row>
    <row r="124" ht="12.75">
      <c r="F124" s="25"/>
    </row>
    <row r="125" ht="12.75">
      <c r="F125" s="25"/>
    </row>
    <row r="126" ht="12.75">
      <c r="F126" s="25"/>
    </row>
    <row r="127" ht="12.75">
      <c r="F127" s="25"/>
    </row>
    <row r="128" ht="12.75">
      <c r="F128" s="25"/>
    </row>
    <row r="129" ht="12.75">
      <c r="F129" s="25"/>
    </row>
    <row r="130" ht="12.75">
      <c r="F130" s="25"/>
    </row>
    <row r="131" ht="12.75">
      <c r="F131" s="25"/>
    </row>
    <row r="132" ht="12.75">
      <c r="F132" s="25"/>
    </row>
    <row r="133" ht="12.75">
      <c r="F133" s="25"/>
    </row>
    <row r="134" ht="12.75">
      <c r="F134" s="25"/>
    </row>
    <row r="135" ht="12.75">
      <c r="F135" s="25"/>
    </row>
    <row r="137" ht="12.75">
      <c r="F137" s="25"/>
    </row>
    <row r="138" ht="12.75">
      <c r="F138" s="25"/>
    </row>
    <row r="139" ht="12.75">
      <c r="F139" s="25"/>
    </row>
    <row r="140" ht="12.75">
      <c r="F140" s="25"/>
    </row>
    <row r="141" ht="12.75">
      <c r="F141" s="25"/>
    </row>
    <row r="142" ht="12.75">
      <c r="F142" s="25"/>
    </row>
    <row r="143" ht="12.75">
      <c r="F143" s="25"/>
    </row>
    <row r="144" ht="12.75">
      <c r="F144" s="25"/>
    </row>
    <row r="145" ht="12.75">
      <c r="F145" s="25"/>
    </row>
    <row r="146" ht="12.75">
      <c r="F146" s="25"/>
    </row>
    <row r="147" ht="12.75">
      <c r="F147" s="25"/>
    </row>
    <row r="148" ht="12.75">
      <c r="F148" s="25"/>
    </row>
    <row r="149" ht="12.75">
      <c r="F149" s="25"/>
    </row>
    <row r="150" ht="12.75">
      <c r="F150" s="25"/>
    </row>
    <row r="151" ht="12.75">
      <c r="F151" s="25"/>
    </row>
    <row r="152" ht="12.75">
      <c r="F152" s="25"/>
    </row>
    <row r="153" ht="12.75">
      <c r="F153" s="25"/>
    </row>
    <row r="154" ht="12.75">
      <c r="F154" s="25"/>
    </row>
    <row r="155" ht="12.75">
      <c r="F155" s="25"/>
    </row>
    <row r="156" ht="12.75">
      <c r="F156" s="25"/>
    </row>
    <row r="157" ht="12.75">
      <c r="F157" s="25"/>
    </row>
    <row r="158" ht="12.75">
      <c r="F158" s="25"/>
    </row>
    <row r="159" ht="12.75">
      <c r="F159" s="25"/>
    </row>
    <row r="160" ht="12.75">
      <c r="F160" s="25"/>
    </row>
    <row r="161" ht="12.75">
      <c r="F161" s="25"/>
    </row>
    <row r="162" ht="12.75">
      <c r="F162" s="25"/>
    </row>
    <row r="163" ht="12.75">
      <c r="F163" s="25"/>
    </row>
    <row r="164" ht="12.75">
      <c r="F164" s="25"/>
    </row>
    <row r="165" ht="12.75">
      <c r="F165" s="25"/>
    </row>
    <row r="166" ht="12.75">
      <c r="F166" s="25"/>
    </row>
    <row r="167" ht="12.75">
      <c r="F167" s="25"/>
    </row>
    <row r="168" ht="12.75">
      <c r="F168" s="25"/>
    </row>
    <row r="169" ht="12.75">
      <c r="F169" s="25"/>
    </row>
    <row r="170" ht="12.75">
      <c r="F170" s="25"/>
    </row>
    <row r="171" ht="12.75">
      <c r="F171" s="25"/>
    </row>
    <row r="172" ht="12.75">
      <c r="F172" s="25"/>
    </row>
    <row r="173" ht="12.75">
      <c r="F173" s="25"/>
    </row>
    <row r="174" ht="12.75">
      <c r="F174" s="25"/>
    </row>
    <row r="175" ht="12.75">
      <c r="F175" s="25"/>
    </row>
    <row r="176" ht="12.75">
      <c r="F176" s="25"/>
    </row>
    <row r="177" ht="12.75">
      <c r="F177" s="25"/>
    </row>
    <row r="178" ht="12.75">
      <c r="F178" s="25"/>
    </row>
    <row r="179" ht="12.75">
      <c r="F179" s="25"/>
    </row>
    <row r="180" ht="12.75">
      <c r="F180" s="25"/>
    </row>
  </sheetData>
  <sheetProtection/>
  <mergeCells count="7">
    <mergeCell ref="C86:G86"/>
    <mergeCell ref="I8:I9"/>
    <mergeCell ref="F8:F9"/>
    <mergeCell ref="E8:E9"/>
    <mergeCell ref="C8:C9"/>
    <mergeCell ref="D8:D9"/>
    <mergeCell ref="H8:H9"/>
  </mergeCells>
  <printOptions horizontalCentered="1"/>
  <pageMargins left="0" right="0" top="0" bottom="0" header="0" footer="0.3937007874015748"/>
  <pageSetup firstPageNumber="12" useFirstPageNumber="1" fitToHeight="1" fitToWidth="1" horizontalDpi="600" verticalDpi="600" orientation="portrait" paperSize="9" scale="76" r:id="rId2"/>
  <headerFooter alignWithMargins="0">
    <oddFooter>&amp;CPágina Nº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</cp:lastModifiedBy>
  <cp:lastPrinted>2014-04-11T11:34:31Z</cp:lastPrinted>
  <dcterms:created xsi:type="dcterms:W3CDTF">2007-11-01T13:41:39Z</dcterms:created>
  <dcterms:modified xsi:type="dcterms:W3CDTF">2014-09-19T16:22:56Z</dcterms:modified>
  <cp:category/>
  <cp:version/>
  <cp:contentType/>
  <cp:contentStatus/>
</cp:coreProperties>
</file>